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UNICE " sheetId="23" r:id="rId1"/>
    <sheet name="PNS " sheetId="24" r:id="rId2"/>
    <sheet name=" 50%" sheetId="27" r:id="rId3"/>
    <sheet name="50%CV" sheetId="28" r:id="rId4"/>
    <sheet name="Unice CV" sheetId="29" r:id="rId5"/>
  </sheets>
  <calcPr calcId="145621"/>
</workbook>
</file>

<file path=xl/calcChain.xml><?xml version="1.0" encoding="utf-8"?>
<calcChain xmlns="http://schemas.openxmlformats.org/spreadsheetml/2006/main">
  <c r="I188" i="24" l="1"/>
  <c r="J188" i="24"/>
  <c r="H24" i="29" l="1"/>
  <c r="I189" i="23" l="1"/>
  <c r="J189" i="23"/>
  <c r="K174" i="24"/>
  <c r="J179" i="24" l="1"/>
  <c r="K179" i="24"/>
  <c r="K180" i="24"/>
  <c r="J180" i="24"/>
  <c r="H45" i="28" l="1"/>
  <c r="H29" i="28"/>
  <c r="H191" i="23" l="1"/>
  <c r="I179" i="24" l="1"/>
  <c r="J182" i="24" l="1"/>
  <c r="K182" i="24"/>
  <c r="H92" i="23" l="1"/>
  <c r="H26" i="24" l="1"/>
  <c r="H35" i="29" l="1"/>
  <c r="H120" i="24" l="1"/>
  <c r="I120" i="24"/>
  <c r="J120" i="24"/>
  <c r="K120" i="24"/>
  <c r="H50" i="29" l="1"/>
  <c r="H42" i="29"/>
  <c r="H98" i="29"/>
  <c r="H14" i="28"/>
  <c r="H56" i="24"/>
  <c r="I86" i="27" l="1"/>
  <c r="I34" i="27" l="1"/>
  <c r="H189" i="23" l="1"/>
  <c r="H92" i="29" l="1"/>
  <c r="H158" i="23" l="1"/>
  <c r="I56" i="24" l="1"/>
  <c r="I26" i="24"/>
  <c r="J26" i="24"/>
  <c r="I154" i="24"/>
  <c r="J154" i="24"/>
  <c r="I125" i="24"/>
  <c r="J125" i="24"/>
  <c r="J56" i="24" l="1"/>
  <c r="J52" i="27" l="1"/>
  <c r="K52" i="27"/>
  <c r="I52" i="27"/>
  <c r="I29" i="28" l="1"/>
  <c r="J29" i="28"/>
  <c r="I14" i="28"/>
  <c r="J14" i="28"/>
  <c r="I52" i="28"/>
  <c r="J52" i="28"/>
  <c r="I158" i="23" l="1"/>
  <c r="J158" i="23"/>
  <c r="I170" i="23"/>
  <c r="J170" i="23"/>
  <c r="K189" i="23"/>
  <c r="J86" i="27" l="1"/>
  <c r="K86" i="27"/>
  <c r="J59" i="27" l="1"/>
  <c r="K59" i="27"/>
  <c r="J34" i="27"/>
  <c r="K34" i="27"/>
  <c r="J13" i="27"/>
  <c r="K13" i="27"/>
  <c r="J87" i="27" l="1"/>
  <c r="K87" i="27"/>
  <c r="I52" i="23" l="1"/>
  <c r="J52" i="23"/>
  <c r="I63" i="23"/>
  <c r="J63" i="23"/>
  <c r="I28" i="23"/>
  <c r="J28" i="23"/>
  <c r="K188" i="24" l="1"/>
  <c r="I92" i="29" l="1"/>
  <c r="J92" i="29"/>
  <c r="I63" i="29"/>
  <c r="J63" i="29"/>
  <c r="I50" i="29"/>
  <c r="J50" i="29"/>
  <c r="I35" i="29"/>
  <c r="J35" i="29"/>
  <c r="H52" i="28" l="1"/>
  <c r="J45" i="28"/>
  <c r="H154" i="24" l="1"/>
  <c r="I59" i="27" l="1"/>
  <c r="I187" i="24" l="1"/>
  <c r="I182" i="24"/>
  <c r="K52" i="23" l="1"/>
  <c r="J138" i="24" l="1"/>
  <c r="J157" i="24" s="1"/>
  <c r="K125" i="24"/>
  <c r="I138" i="24"/>
  <c r="K138" i="24"/>
  <c r="H170" i="23" l="1"/>
  <c r="H63" i="23"/>
  <c r="H28" i="23"/>
  <c r="K56" i="24" l="1"/>
  <c r="J97" i="29" l="1"/>
  <c r="I97" i="29"/>
  <c r="H97" i="29"/>
  <c r="H63" i="29"/>
  <c r="J42" i="29"/>
  <c r="I42" i="29"/>
  <c r="J24" i="29"/>
  <c r="I24" i="29"/>
  <c r="J37" i="28"/>
  <c r="J53" i="28" s="1"/>
  <c r="I37" i="28"/>
  <c r="H37" i="28"/>
  <c r="I34" i="28"/>
  <c r="H34" i="28"/>
  <c r="H53" i="28" l="1"/>
  <c r="I53" i="28"/>
  <c r="I98" i="29"/>
  <c r="J98" i="29" l="1"/>
  <c r="K154" i="24"/>
  <c r="K26" i="24"/>
  <c r="I74" i="27" l="1"/>
  <c r="I13" i="27"/>
  <c r="I87" i="27" l="1"/>
  <c r="K144" i="24" l="1"/>
  <c r="I144" i="24"/>
  <c r="H144" i="24"/>
  <c r="H138" i="24"/>
  <c r="H125" i="24"/>
  <c r="K88" i="24"/>
  <c r="I88" i="24"/>
  <c r="H88" i="24"/>
  <c r="K80" i="24"/>
  <c r="I80" i="24"/>
  <c r="H80" i="24"/>
  <c r="H157" i="24" l="1"/>
  <c r="I157" i="24"/>
  <c r="K157" i="24"/>
  <c r="K170" i="23"/>
  <c r="K158" i="23"/>
  <c r="K92" i="23"/>
  <c r="J92" i="23"/>
  <c r="I92" i="23"/>
  <c r="K76" i="23"/>
  <c r="J76" i="23"/>
  <c r="I76" i="23"/>
  <c r="H76" i="23"/>
  <c r="K69" i="23"/>
  <c r="J69" i="23"/>
  <c r="I69" i="23"/>
  <c r="H69" i="23"/>
  <c r="K63" i="23"/>
  <c r="H52" i="23"/>
  <c r="H192" i="23" s="1"/>
  <c r="K28" i="23"/>
  <c r="I192" i="23" l="1"/>
  <c r="J192" i="23"/>
  <c r="K192" i="23"/>
</calcChain>
</file>

<file path=xl/sharedStrings.xml><?xml version="1.0" encoding="utf-8"?>
<sst xmlns="http://schemas.openxmlformats.org/spreadsheetml/2006/main" count="662" uniqueCount="268">
  <si>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</si>
  <si>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</si>
  <si>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</si>
  <si>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</si>
  <si>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</si>
  <si>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</si>
  <si>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</si>
  <si>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</si>
  <si>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</si>
  <si>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</si>
  <si>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T O T A L  MEDIPLUS</t>
  </si>
  <si>
    <t>medicament</t>
  </si>
  <si>
    <t>Tip</t>
  </si>
  <si>
    <t>plata factura cesionata</t>
  </si>
  <si>
    <t>UNICE</t>
  </si>
  <si>
    <t>medic.</t>
  </si>
  <si>
    <t>TOTAL</t>
  </si>
  <si>
    <t>TOTAL  FARMEXIM</t>
  </si>
  <si>
    <t>TOTAL MEDIPLUS EXIM</t>
  </si>
  <si>
    <t>TOTAL FARMEXIM</t>
  </si>
  <si>
    <t>T O T A L</t>
  </si>
  <si>
    <t>medicamente cu si fara contributie personala-activitate curenta</t>
  </si>
  <si>
    <t>UNICE C-V</t>
  </si>
  <si>
    <t>TOTAL PHARMAFARM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</si>
  <si>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</si>
  <si>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</si>
  <si>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</si>
  <si>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</si>
  <si>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</si>
  <si>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</si>
  <si>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</si>
  <si>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</si>
  <si>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</si>
  <si>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</si>
  <si>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 xml:space="preserve">ALLIANCE  HEALTHCARE </t>
  </si>
  <si>
    <t>FARMEXIM  S. A.</t>
  </si>
  <si>
    <t>FARMEXIM S. A.</t>
  </si>
  <si>
    <t>PHARMA S A</t>
  </si>
  <si>
    <t>TOTAL PHARMA  S. A</t>
  </si>
  <si>
    <t xml:space="preserve">                                                                                                          TOTAL  MEDIPLUS EXIM</t>
  </si>
  <si>
    <t>TOTAL PHARMA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</si>
  <si>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</si>
  <si>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</si>
  <si>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</si>
  <si>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PHARMAPHARM</t>
  </si>
  <si>
    <t>TOTAL PHARMAPHARM</t>
  </si>
  <si>
    <t>TOTAL GENERAL</t>
  </si>
  <si>
    <t>TOTAL ALLIANCE HEALTHCARE ROMANIA  SRL</t>
  </si>
  <si>
    <t xml:space="preserve">Nr.si data Contr. </t>
  </si>
  <si>
    <t>Nr. si data  facturii</t>
  </si>
  <si>
    <t>PENSIONARI 50% cv</t>
  </si>
  <si>
    <t>FILDAS</t>
  </si>
  <si>
    <t>TRADING</t>
  </si>
  <si>
    <t xml:space="preserve">TOTAL FILDAS TRADING </t>
  </si>
  <si>
    <t>FILDAS TRADING</t>
  </si>
  <si>
    <t>TOTAL  FILDAS TRADING</t>
  </si>
  <si>
    <t>TOTAL FILDAS TRADING</t>
  </si>
  <si>
    <t>TOTAL ALLIANCE HEALTHCARE</t>
  </si>
  <si>
    <t xml:space="preserve">FILDAS </t>
  </si>
  <si>
    <t>Tip medicament</t>
  </si>
  <si>
    <t xml:space="preserve"> HEALTHCARE </t>
  </si>
  <si>
    <t xml:space="preserve">ALLIANCE  </t>
  </si>
  <si>
    <t xml:space="preserve">TOTAL  FARMEXIM                 </t>
  </si>
  <si>
    <t xml:space="preserve">valoare factura </t>
  </si>
  <si>
    <t xml:space="preserve">PHARMAFARM </t>
  </si>
  <si>
    <t>Valoare factura cesionata lei</t>
  </si>
  <si>
    <t>Propus spre decontare</t>
  </si>
  <si>
    <t>decontare</t>
  </si>
  <si>
    <t>Valoare factura cesionata</t>
  </si>
  <si>
    <t>Propus spre</t>
  </si>
  <si>
    <t>valoare factura</t>
  </si>
  <si>
    <t xml:space="preserve">TOTAL GENERAL </t>
  </si>
  <si>
    <t>PHARMA</t>
  </si>
  <si>
    <t>T O T A L  PHARMA</t>
  </si>
  <si>
    <t>TOTAL  ROPHARMA LOGISTIC</t>
  </si>
  <si>
    <t xml:space="preserve">FILDAS TRADING </t>
  </si>
  <si>
    <t xml:space="preserve">                                                          TOTAL DONA LOGISTIC</t>
  </si>
  <si>
    <t>DONA LOGISTIC</t>
  </si>
  <si>
    <t>T O TAL DONA LOGISTICA</t>
  </si>
  <si>
    <t>anterior</t>
  </si>
  <si>
    <t>Plata factura cesionata</t>
  </si>
  <si>
    <t>ALLIANCE HEALTHCARE</t>
  </si>
  <si>
    <t>Ramas de</t>
  </si>
  <si>
    <t>plata</t>
  </si>
  <si>
    <t xml:space="preserve">Propus spre </t>
  </si>
  <si>
    <t xml:space="preserve">Decontat </t>
  </si>
  <si>
    <t>ROPHARMA SA</t>
  </si>
  <si>
    <t>TOTAL ROPHARMA SA</t>
  </si>
  <si>
    <t>CAS MARAMURES</t>
  </si>
  <si>
    <t>TOTAL ROPHARMA S.A.</t>
  </si>
  <si>
    <t>ROPHARMA S.A.</t>
  </si>
  <si>
    <t>TOTAL ALLIANCE HEALTHCARE ROMANIA</t>
  </si>
  <si>
    <t xml:space="preserve">HEALTHCARE </t>
  </si>
  <si>
    <t>HEALTHCARE</t>
  </si>
  <si>
    <t xml:space="preserve">ALLIANCE </t>
  </si>
  <si>
    <t>PNS CV</t>
  </si>
  <si>
    <t>GENTIANA</t>
  </si>
  <si>
    <t>MEDIPLUS DR.MAX</t>
  </si>
  <si>
    <t>LUANA FARM</t>
  </si>
  <si>
    <t xml:space="preserve">                                                          TOTAL ROPHARMA SA</t>
  </si>
  <si>
    <t>ALLIANCE HEALTHCARE ROMANIA</t>
  </si>
  <si>
    <t xml:space="preserve"> HEALTHCARE</t>
  </si>
  <si>
    <t>BIROU EXECUTOR JUDECATORESC</t>
  </si>
  <si>
    <t>TOTAL BIROU EXECUTOR JUDECATORESC</t>
  </si>
  <si>
    <t>DOSAR EXEC.JUD. 64/2025</t>
  </si>
  <si>
    <t>DR.MAX SRL MEDIPLUS</t>
  </si>
  <si>
    <t>TOTAL  DR MAX SRL MEDIPLUS</t>
  </si>
  <si>
    <t>FILDAS  TRADING</t>
  </si>
  <si>
    <t>Ec. Claudia TUNS</t>
  </si>
  <si>
    <t>Ec. Gabriela BLAGA</t>
  </si>
  <si>
    <t>Întocmit,</t>
  </si>
  <si>
    <t>Ec. Mariana JONAS</t>
  </si>
  <si>
    <t>Director general,</t>
  </si>
  <si>
    <t>Director executiv economic,</t>
  </si>
  <si>
    <t xml:space="preserve">  Director executiv relații contractuale,</t>
  </si>
  <si>
    <t>Şef serviciu DSMARFE,</t>
  </si>
  <si>
    <t>Ec.Adrian MĂDĂRAS</t>
  </si>
  <si>
    <t xml:space="preserve">  Ec. Vasile MAJDIK</t>
  </si>
  <si>
    <t>CAS Maramures</t>
  </si>
  <si>
    <t>CRISFARM</t>
  </si>
  <si>
    <t xml:space="preserve">BIROU EXECUTOR JUDECATORESC </t>
  </si>
  <si>
    <t>DOSAR EXEC.JUD. 3303/2025</t>
  </si>
  <si>
    <t>ROZEFARM</t>
  </si>
  <si>
    <t>SARALEX</t>
  </si>
  <si>
    <t>PHARMACLIN</t>
  </si>
  <si>
    <t>NORDPHARM</t>
  </si>
  <si>
    <t>DEC.2025</t>
  </si>
  <si>
    <t>LUMILEVA</t>
  </si>
  <si>
    <t>Unice</t>
  </si>
  <si>
    <t>REMEDIUM</t>
  </si>
  <si>
    <t>BALSAM</t>
  </si>
  <si>
    <t>APOSTOL</t>
  </si>
  <si>
    <t>ASKLEPIOS</t>
  </si>
  <si>
    <t>SOMESAN</t>
  </si>
  <si>
    <t>BIOREX</t>
  </si>
  <si>
    <t>DR MAX SRL</t>
  </si>
  <si>
    <t>TOTAL  DR MAX SRL</t>
  </si>
  <si>
    <t>ELODEA</t>
  </si>
  <si>
    <t>SIM-JASMINFARM</t>
  </si>
  <si>
    <t>COMIRO INVEST</t>
  </si>
  <si>
    <t>SILVER WOOLF</t>
  </si>
  <si>
    <t>IAN.2026</t>
  </si>
  <si>
    <t>IAN.2025</t>
  </si>
  <si>
    <t xml:space="preserve">PENSIONARI 50% </t>
  </si>
  <si>
    <t>Programe</t>
  </si>
  <si>
    <t>Unice CV</t>
  </si>
  <si>
    <t>Pensionari</t>
  </si>
  <si>
    <t>Pensionari CV</t>
  </si>
  <si>
    <t>ONCO CV</t>
  </si>
  <si>
    <t xml:space="preserve">Pensionari </t>
  </si>
  <si>
    <t>10/05.01.2026</t>
  </si>
  <si>
    <t>303/14.01.2026</t>
  </si>
  <si>
    <t>SIMJ 292/05.12.2025</t>
  </si>
  <si>
    <t>SIMJ 295/05.12.2025</t>
  </si>
  <si>
    <t>1374/09.01.2026</t>
  </si>
  <si>
    <t>240/12.01.2026</t>
  </si>
  <si>
    <t>CLT 319/04.12.2025</t>
  </si>
  <si>
    <t>CLT 322/04.12.2025</t>
  </si>
  <si>
    <t>1376/09.01.2026</t>
  </si>
  <si>
    <t>241/12.01.2026</t>
  </si>
  <si>
    <t>AQUA 1365/04.12.2025</t>
  </si>
  <si>
    <t>1367/10.12.2025</t>
  </si>
  <si>
    <t>15172/12.12.2025</t>
  </si>
  <si>
    <t>CAS 267/05.12.2025</t>
  </si>
  <si>
    <t>674/09.01.2026</t>
  </si>
  <si>
    <t>356/15.01.2026</t>
  </si>
  <si>
    <t>PLATI  CESIUNI            FEBRUARIE  2026</t>
  </si>
  <si>
    <t>PLATI CESIUNI PROGRAME NATIONALE DE SANATATE           FEBRUARIE 2026</t>
  </si>
  <si>
    <t>PLATI  CESIUNI      FEBRUARIE 2026</t>
  </si>
  <si>
    <t>PLATI CESIUNI     FEBRUARIE 2026</t>
  </si>
  <si>
    <t>PLATI  CESIUNI  FEBRUARIE 2026</t>
  </si>
  <si>
    <t>PLATI CESIUNI PROGRAME CV               FEBRUARIE 2026</t>
  </si>
  <si>
    <t>233/16.12.2025</t>
  </si>
  <si>
    <t>16232/29.12.2025</t>
  </si>
  <si>
    <t>R 903/05.12.2025</t>
  </si>
  <si>
    <t>232/16.12.2025</t>
  </si>
  <si>
    <t>16227/29.12.2025</t>
  </si>
  <si>
    <t>638/08.12.2025</t>
  </si>
  <si>
    <t>15966/22.12.2025</t>
  </si>
  <si>
    <t>FSOMCAS 1498/04.12.2025</t>
  </si>
  <si>
    <t>637/08.12.2025</t>
  </si>
  <si>
    <t>15967/22.12.2025</t>
  </si>
  <si>
    <t>MM ACA 432/04.12.2025</t>
  </si>
  <si>
    <t>635/08.12.2025</t>
  </si>
  <si>
    <t>15968/22.12.2025</t>
  </si>
  <si>
    <t>MM 161/04.12.2025</t>
  </si>
  <si>
    <t>JASMINUM FARM</t>
  </si>
  <si>
    <t>642/08.12.2025</t>
  </si>
  <si>
    <t>16336/30.12.2025</t>
  </si>
  <si>
    <t>JSM 1779/08.12.2025</t>
  </si>
  <si>
    <t>CAS 265/05.12.2025</t>
  </si>
  <si>
    <t>MM 156/04.12.2025</t>
  </si>
  <si>
    <t>228/11.12.2025</t>
  </si>
  <si>
    <t>16231/29.12.2025</t>
  </si>
  <si>
    <t>LUM 10067/04.12.2025</t>
  </si>
  <si>
    <t>641/08.12.2025</t>
  </si>
  <si>
    <t>16337/30.12.2025</t>
  </si>
  <si>
    <t>PHA 331/04.12.2025</t>
  </si>
  <si>
    <t>278/13.01.2026</t>
  </si>
  <si>
    <t>674/26.01.2026</t>
  </si>
  <si>
    <t>LUM 10063/14.12.2025</t>
  </si>
  <si>
    <t>50842/16.01.2026</t>
  </si>
  <si>
    <t>504/20.01.2026</t>
  </si>
  <si>
    <t>GENTIANA 427/04.12.2025</t>
  </si>
  <si>
    <t>230/12.12.2025</t>
  </si>
  <si>
    <t>505/20.01.2026</t>
  </si>
  <si>
    <t>PHA 335/04.12.2025</t>
  </si>
  <si>
    <t>4654/31.12.2025</t>
  </si>
  <si>
    <t>298/14.01.2026</t>
  </si>
  <si>
    <t>11/05.01.2026</t>
  </si>
  <si>
    <t>301/14.01.2026</t>
  </si>
  <si>
    <t>SRX 2114/04.12.2025</t>
  </si>
  <si>
    <t>SIMJ 293/05.12.2025</t>
  </si>
  <si>
    <t xml:space="preserve">LUMILEVA </t>
  </si>
  <si>
    <t>9/12.01.2026</t>
  </si>
  <si>
    <t>353/15.01.2026</t>
  </si>
  <si>
    <t>CRISV 2023/12.12.2025</t>
  </si>
  <si>
    <t>11/12.01.2026</t>
  </si>
  <si>
    <t>357/15.01.2026</t>
  </si>
  <si>
    <t>BRX 10062/04.12.2025</t>
  </si>
  <si>
    <t>672/12.01.2026</t>
  </si>
  <si>
    <t>455/19.01.2026</t>
  </si>
  <si>
    <t>NPHCAS 18000539/08.12.2025</t>
  </si>
  <si>
    <t xml:space="preserve">Unice </t>
  </si>
  <si>
    <t>AQUA 1367/04.12.2025</t>
  </si>
  <si>
    <t>276/12.01.2026</t>
  </si>
  <si>
    <t>344/15.01.2026</t>
  </si>
  <si>
    <t>GENTIANA 424/04.12.2025</t>
  </si>
  <si>
    <t>277/14.01.2026</t>
  </si>
  <si>
    <t>607/22.01.2026</t>
  </si>
  <si>
    <t>SRX 2110/04.12.2025</t>
  </si>
  <si>
    <t>SIMJ 291/05.12.2025</t>
  </si>
  <si>
    <t>12/05.01.2026</t>
  </si>
  <si>
    <t>302/14.01.2026</t>
  </si>
  <si>
    <t>CRISV 2028/04.12.2025</t>
  </si>
  <si>
    <t>LUM 10068/14.12.2025</t>
  </si>
  <si>
    <t>671/12.01.2026</t>
  </si>
  <si>
    <t>454/19.01.2026</t>
  </si>
  <si>
    <t>NPHCAS 18000543/08.12.2025</t>
  </si>
  <si>
    <t>673/12.01.2026</t>
  </si>
  <si>
    <t>541/21.01.2026</t>
  </si>
  <si>
    <t>SRX 2110/04.12.2026</t>
  </si>
  <si>
    <t>CLT 321/04.12.2025</t>
  </si>
  <si>
    <t>AQUA 1363/04.12.2025</t>
  </si>
  <si>
    <t>ONCO-CV</t>
  </si>
  <si>
    <t>NPHCAS 18000546/08.12.2025</t>
  </si>
  <si>
    <t>1377/09.01.2026</t>
  </si>
  <si>
    <t>242/12.01.2026</t>
  </si>
  <si>
    <t>GENTIANA 430/04.12.2025</t>
  </si>
  <si>
    <t>CLT 320/04.12.2025</t>
  </si>
  <si>
    <t>AQUA 1362/04.12.2025</t>
  </si>
  <si>
    <t>SIMJ 296/05.12.2025</t>
  </si>
  <si>
    <t>4466/12.12.2025</t>
  </si>
  <si>
    <t>19/05.01.2026</t>
  </si>
  <si>
    <t>GENTIANA 423/04.12.2025</t>
  </si>
  <si>
    <t>B2324/04.12.2025</t>
  </si>
  <si>
    <t>CLT 324/04.12.2025</t>
  </si>
  <si>
    <t>HERACLEUM</t>
  </si>
  <si>
    <t>636/08.12.2025</t>
  </si>
  <si>
    <t>15149/12.12.2025</t>
  </si>
  <si>
    <t>HERMM 530/04.12.2025</t>
  </si>
  <si>
    <t xml:space="preserve">CRISFARM </t>
  </si>
  <si>
    <t>1373/08.01.2026</t>
  </si>
  <si>
    <t>239/12.01.2026</t>
  </si>
  <si>
    <t>CRISV 2024/11.12.2025</t>
  </si>
  <si>
    <t>50809/03.12.2025</t>
  </si>
  <si>
    <t>GENTIANA 422/03.11.2025</t>
  </si>
  <si>
    <t>14978/09.12.2025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</si>
</sst>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lei&quot;;[Red]\-#,##0.00\ &quot;lei&quot;"/>
  </numFmts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9"/>
      <name val="Arial"/>
      <family val="2"/>
    </font>
    <font>
      <b/>
      <sz val="10"/>
      <color theme="1"/>
      <name val="Calibri"/>
      <family val="2"/>
      <charset val="238"/>
      <scheme val="minor"/>
    </font>
    <font>
      <sz val="9"/>
      <name val="Arial"/>
      <family val="2"/>
    </font>
    <font>
      <sz val="11"/>
      <color theme="1"/>
      <name val="CAS Font"/>
      <family val="2"/>
    </font>
    <font>
      <b/>
      <sz val="11"/>
      <color theme="1"/>
      <name val="CAS Font"/>
      <family val="2"/>
    </font>
    <font>
      <sz val="12"/>
      <color theme="1"/>
      <name val="CAS Font"/>
      <family val="2"/>
    </font>
    <font>
      <b/>
      <sz val="12"/>
      <color theme="1"/>
      <name val="CAS Font"/>
      <family val="2"/>
    </font>
    <font>
      <b/>
      <u/>
      <sz val="12"/>
      <color theme="1"/>
      <name val="CAS Font"/>
      <family val="2"/>
    </font>
    <font>
      <b/>
      <sz val="12"/>
      <name val="CAS Font"/>
      <family val="2"/>
    </font>
    <font>
      <b/>
      <sz val="14"/>
      <color theme="1"/>
      <name val="CAS Fon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2">
    <xf numFmtId="0" fontId="0" fillId="0" borderId="0"/>
    <xf numFmtId="0" fontId="12" fillId="0" borderId="0"/>
  </cellStyleXfs>
  <cellXfs count="1265">
    <xf numFmtId="0" fontId="0" fillId="0" borderId="0" xfId="0"/>
    <xf numFmtId="0" fontId="14" fillId="0" borderId="0" xfId="0" applyFont="1"/>
    <xf numFmtId="0" fontId="13" fillId="0" borderId="2" xfId="1" applyFont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0" fillId="0" borderId="6" xfId="0" applyBorder="1"/>
    <xf numFmtId="0" fontId="15" fillId="0" borderId="0" xfId="0" applyFont="1"/>
    <xf numFmtId="0" fontId="0" fillId="0" borderId="21" xfId="0" applyBorder="1"/>
    <xf numFmtId="0" fontId="0" fillId="0" borderId="14" xfId="0" applyBorder="1"/>
    <xf numFmtId="4" fontId="15" fillId="0" borderId="18" xfId="0" applyNumberFormat="1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0" fillId="0" borderId="32" xfId="0" applyBorder="1"/>
    <xf numFmtId="0" fontId="13" fillId="0" borderId="17" xfId="1" applyFont="1" applyBorder="1" applyAlignment="1">
      <alignment horizontal="center"/>
    </xf>
    <xf numFmtId="0" fontId="0" fillId="0" borderId="37" xfId="0" applyBorder="1"/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49" fontId="0" fillId="0" borderId="37" xfId="0" applyNumberFormat="1" applyBorder="1"/>
    <xf numFmtId="0" fontId="0" fillId="0" borderId="3" xfId="0" applyFill="1" applyBorder="1" applyAlignment="1">
      <alignment horizontal="right"/>
    </xf>
    <xf numFmtId="4" fontId="15" fillId="0" borderId="25" xfId="0" applyNumberFormat="1" applyFont="1" applyBorder="1"/>
    <xf numFmtId="49" fontId="0" fillId="0" borderId="5" xfId="0" applyNumberFormat="1" applyBorder="1"/>
    <xf numFmtId="0" fontId="0" fillId="0" borderId="30" xfId="0" applyBorder="1" applyAlignment="1">
      <alignment horizontal="right"/>
    </xf>
    <xf numFmtId="4" fontId="0" fillId="0" borderId="33" xfId="0" applyNumberFormat="1" applyBorder="1"/>
    <xf numFmtId="0" fontId="0" fillId="0" borderId="40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15" fillId="0" borderId="17" xfId="0" applyFont="1" applyBorder="1" applyAlignment="1"/>
    <xf numFmtId="0" fontId="0" fillId="0" borderId="16" xfId="0" applyFill="1" applyBorder="1"/>
    <xf numFmtId="0" fontId="0" fillId="0" borderId="44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5" xfId="0" applyFont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13" fillId="0" borderId="5" xfId="1" applyFont="1" applyBorder="1" applyAlignment="1">
      <alignment horizontal="center"/>
    </xf>
    <xf numFmtId="0" fontId="12" fillId="0" borderId="28" xfId="1" applyFont="1" applyBorder="1" applyAlignment="1">
      <alignment horizontal="right"/>
    </xf>
    <xf numFmtId="0" fontId="12" fillId="0" borderId="53" xfId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5" xfId="0" applyFill="1" applyBorder="1" applyAlignment="1">
      <alignment horizontal="right"/>
    </xf>
    <xf numFmtId="0" fontId="0" fillId="0" borderId="41" xfId="0" applyFill="1" applyBorder="1"/>
    <xf numFmtId="4" fontId="0" fillId="0" borderId="30" xfId="0" applyNumberFormat="1" applyFill="1" applyBorder="1"/>
    <xf numFmtId="0" fontId="0" fillId="0" borderId="23" xfId="0" applyFill="1" applyBorder="1"/>
    <xf numFmtId="4" fontId="15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50" xfId="0" applyBorder="1"/>
    <xf numFmtId="0" fontId="0" fillId="0" borderId="53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49" fontId="0" fillId="0" borderId="9" xfId="0" applyNumberFormat="1" applyBorder="1"/>
    <xf numFmtId="0" fontId="0" fillId="0" borderId="13" xfId="0" applyFill="1" applyBorder="1"/>
    <xf numFmtId="0" fontId="13" fillId="0" borderId="16" xfId="1" applyFont="1" applyBorder="1" applyAlignment="1">
      <alignment horizontal="center"/>
    </xf>
    <xf numFmtId="0" fontId="12" fillId="0" borderId="27" xfId="1" applyFont="1" applyBorder="1" applyAlignment="1">
      <alignment horizontal="right"/>
    </xf>
    <xf numFmtId="0" fontId="12" fillId="0" borderId="16" xfId="1" applyFont="1" applyBorder="1" applyAlignment="1">
      <alignment horizontal="right"/>
    </xf>
    <xf numFmtId="4" fontId="0" fillId="0" borderId="19" xfId="0" applyNumberFormat="1" applyBorder="1"/>
    <xf numFmtId="0" fontId="19" fillId="0" borderId="42" xfId="0" applyFont="1" applyBorder="1" applyAlignment="1">
      <alignment horizontal="right" vertical="top" wrapText="1"/>
    </xf>
    <xf numFmtId="0" fontId="19" fillId="0" borderId="14" xfId="0" applyFont="1" applyBorder="1" applyAlignment="1">
      <alignment horizontal="center" wrapText="1"/>
    </xf>
    <xf numFmtId="0" fontId="0" fillId="0" borderId="24" xfId="0" applyFill="1" applyBorder="1"/>
    <xf numFmtId="0" fontId="0" fillId="0" borderId="12" xfId="0" applyFill="1" applyBorder="1"/>
    <xf numFmtId="0" fontId="13" fillId="0" borderId="55" xfId="1" applyFont="1" applyBorder="1" applyAlignment="1">
      <alignment horizontal="center"/>
    </xf>
    <xf numFmtId="0" fontId="0" fillId="0" borderId="45" xfId="0" applyBorder="1" applyAlignment="1">
      <alignment horizontal="right"/>
    </xf>
    <xf numFmtId="0" fontId="12" fillId="0" borderId="25" xfId="1" applyFont="1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19" fillId="0" borderId="17" xfId="0" applyFont="1" applyBorder="1" applyAlignment="1">
      <alignment horizontal="right" vertical="top" wrapText="1"/>
    </xf>
    <xf numFmtId="0" fontId="15" fillId="0" borderId="0" xfId="0" applyFont="1" applyBorder="1"/>
    <xf numFmtId="0" fontId="13" fillId="0" borderId="0" xfId="1" applyFont="1" applyBorder="1" applyAlignment="1">
      <alignment horizontal="center"/>
    </xf>
    <xf numFmtId="0" fontId="0" fillId="0" borderId="25" xfId="0" applyBorder="1"/>
    <xf numFmtId="4" fontId="0" fillId="0" borderId="20" xfId="0" applyNumberFormat="1" applyBorder="1"/>
    <xf numFmtId="0" fontId="0" fillId="0" borderId="4" xfId="0" applyFill="1" applyBorder="1"/>
    <xf numFmtId="4" fontId="0" fillId="0" borderId="0" xfId="0" applyNumberFormat="1" applyFill="1" applyBorder="1"/>
    <xf numFmtId="0" fontId="13" fillId="0" borderId="25" xfId="1" applyFont="1" applyBorder="1" applyAlignment="1">
      <alignment horizontal="center"/>
    </xf>
    <xf numFmtId="4" fontId="0" fillId="0" borderId="12" xfId="0" applyNumberFormat="1" applyFill="1" applyBorder="1"/>
    <xf numFmtId="49" fontId="0" fillId="0" borderId="50" xfId="0" applyNumberFormat="1" applyBorder="1"/>
    <xf numFmtId="0" fontId="13" fillId="0" borderId="4" xfId="1" applyFont="1" applyBorder="1" applyAlignment="1">
      <alignment horizontal="center"/>
    </xf>
    <xf numFmtId="0" fontId="12" fillId="0" borderId="53" xfId="1" applyFont="1" applyBorder="1" applyAlignment="1">
      <alignment horizontal="right" vertical="top"/>
    </xf>
    <xf numFmtId="0" fontId="19" fillId="0" borderId="53" xfId="0" applyFont="1" applyBorder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5" xfId="0" applyFill="1" applyBorder="1"/>
    <xf numFmtId="0" fontId="0" fillId="0" borderId="26" xfId="0" applyFill="1" applyBorder="1" applyAlignment="1">
      <alignment horizontal="right"/>
    </xf>
    <xf numFmtId="4" fontId="0" fillId="0" borderId="55" xfId="0" applyNumberFormat="1" applyBorder="1"/>
    <xf numFmtId="4" fontId="0" fillId="0" borderId="4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10" fillId="0" borderId="0" xfId="0" applyFont="1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14" fontId="0" fillId="0" borderId="26" xfId="0" applyNumberFormat="1" applyBorder="1"/>
    <xf numFmtId="0" fontId="0" fillId="0" borderId="5" xfId="0" applyFont="1" applyFill="1" applyBorder="1"/>
    <xf numFmtId="0" fontId="10" fillId="0" borderId="32" xfId="0" applyFont="1" applyBorder="1" applyAlignment="1">
      <alignment horizontal="center" vertical="top" wrapText="1"/>
    </xf>
    <xf numFmtId="0" fontId="15" fillId="0" borderId="21" xfId="0" applyFont="1" applyBorder="1" applyAlignment="1"/>
    <xf numFmtId="0" fontId="19" fillId="0" borderId="25" xfId="0" applyFont="1" applyBorder="1" applyAlignment="1">
      <alignment horizontal="right" vertical="top"/>
    </xf>
    <xf numFmtId="0" fontId="13" fillId="0" borderId="55" xfId="1" applyFont="1" applyBorder="1" applyAlignment="1">
      <alignment horizontal="right"/>
    </xf>
    <xf numFmtId="0" fontId="13" fillId="0" borderId="25" xfId="1" applyFont="1" applyBorder="1" applyAlignment="1">
      <alignment horizontal="right"/>
    </xf>
    <xf numFmtId="0" fontId="13" fillId="0" borderId="26" xfId="1" applyFont="1" applyBorder="1" applyAlignment="1">
      <alignment horizontal="center" vertical="center"/>
    </xf>
    <xf numFmtId="0" fontId="0" fillId="0" borderId="40" xfId="0" applyFont="1" applyFill="1" applyBorder="1"/>
    <xf numFmtId="0" fontId="19" fillId="0" borderId="53" xfId="0" applyFont="1" applyBorder="1" applyAlignment="1">
      <alignment horizontal="center" vertical="top" wrapText="1"/>
    </xf>
    <xf numFmtId="0" fontId="19" fillId="0" borderId="28" xfId="0" applyFont="1" applyBorder="1" applyAlignment="1">
      <alignment horizontal="center" vertical="top" wrapText="1"/>
    </xf>
    <xf numFmtId="0" fontId="19" fillId="0" borderId="55" xfId="0" applyFont="1" applyBorder="1" applyAlignment="1">
      <alignment horizontal="right" vertical="top" wrapText="1"/>
    </xf>
    <xf numFmtId="0" fontId="19" fillId="0" borderId="25" xfId="0" applyFont="1" applyBorder="1" applyAlignment="1">
      <alignment horizontal="right" vertical="top" wrapText="1"/>
    </xf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4" fontId="0" fillId="0" borderId="32" xfId="0" applyNumberFormat="1" applyBorder="1"/>
    <xf numFmtId="0" fontId="0" fillId="0" borderId="4" xfId="0" applyBorder="1" applyAlignment="1">
      <alignment horizontal="right" vertical="top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15" fillId="0" borderId="55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14" fontId="0" fillId="0" borderId="55" xfId="0" applyNumberFormat="1" applyBorder="1"/>
    <xf numFmtId="0" fontId="0" fillId="0" borderId="40" xfId="0" applyFill="1" applyBorder="1"/>
    <xf numFmtId="0" fontId="0" fillId="0" borderId="50" xfId="0" applyFill="1" applyBorder="1"/>
    <xf numFmtId="0" fontId="0" fillId="0" borderId="44" xfId="0" applyFill="1" applyBorder="1"/>
    <xf numFmtId="0" fontId="0" fillId="0" borderId="32" xfId="0" applyBorder="1" applyAlignment="1">
      <alignment vertical="top"/>
    </xf>
    <xf numFmtId="0" fontId="10" fillId="0" borderId="26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 wrapText="1"/>
    </xf>
    <xf numFmtId="0" fontId="0" fillId="0" borderId="44" xfId="0" applyFont="1" applyFill="1" applyBorder="1"/>
    <xf numFmtId="4" fontId="0" fillId="2" borderId="0" xfId="0" applyNumberFormat="1" applyFill="1" applyBorder="1"/>
    <xf numFmtId="0" fontId="19" fillId="0" borderId="55" xfId="0" applyFont="1" applyBorder="1" applyAlignment="1">
      <alignment horizontal="right" vertical="top"/>
    </xf>
    <xf numFmtId="0" fontId="12" fillId="0" borderId="1" xfId="1" applyFont="1" applyBorder="1" applyAlignment="1">
      <alignment horizontal="right" vertical="top"/>
    </xf>
    <xf numFmtId="0" fontId="19" fillId="0" borderId="26" xfId="0" applyFont="1" applyBorder="1" applyAlignment="1">
      <alignment horizontal="right" vertical="top"/>
    </xf>
    <xf numFmtId="0" fontId="0" fillId="0" borderId="34" xfId="0" applyBorder="1" applyAlignment="1"/>
    <xf numFmtId="0" fontId="0" fillId="0" borderId="26" xfId="0" applyBorder="1" applyAlignment="1">
      <alignment horizontal="right" vertical="top"/>
    </xf>
    <xf numFmtId="17" fontId="0" fillId="0" borderId="26" xfId="0" applyNumberFormat="1" applyBorder="1"/>
    <xf numFmtId="4" fontId="0" fillId="0" borderId="61" xfId="0" applyNumberFormat="1" applyBorder="1"/>
    <xf numFmtId="0" fontId="12" fillId="0" borderId="1" xfId="1" applyFont="1" applyBorder="1" applyAlignment="1">
      <alignment vertical="top"/>
    </xf>
    <xf numFmtId="0" fontId="12" fillId="0" borderId="4" xfId="1" applyFont="1" applyBorder="1" applyAlignment="1">
      <alignment vertical="top"/>
    </xf>
    <xf numFmtId="0" fontId="0" fillId="0" borderId="4" xfId="0" applyBorder="1" applyAlignment="1"/>
    <xf numFmtId="0" fontId="15" fillId="0" borderId="26" xfId="0" applyFont="1" applyBorder="1" applyAlignment="1">
      <alignment wrapText="1"/>
    </xf>
    <xf numFmtId="0" fontId="19" fillId="0" borderId="26" xfId="0" applyFont="1" applyBorder="1" applyAlignment="1">
      <alignment vertical="top"/>
    </xf>
    <xf numFmtId="0" fontId="19" fillId="0" borderId="1" xfId="0" applyFont="1" applyBorder="1" applyAlignment="1">
      <alignment wrapText="1"/>
    </xf>
    <xf numFmtId="0" fontId="15" fillId="0" borderId="43" xfId="0" applyFont="1" applyBorder="1"/>
    <xf numFmtId="0" fontId="15" fillId="0" borderId="7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17" fontId="0" fillId="0" borderId="25" xfId="0" applyNumberFormat="1" applyBorder="1"/>
    <xf numFmtId="4" fontId="15" fillId="0" borderId="15" xfId="0" applyNumberFormat="1" applyFont="1" applyBorder="1"/>
    <xf numFmtId="0" fontId="15" fillId="0" borderId="37" xfId="0" applyFont="1" applyBorder="1" applyAlignment="1">
      <alignment wrapText="1"/>
    </xf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17" xfId="0" applyFill="1" applyBorder="1" applyAlignment="1">
      <alignment horizontal="left"/>
    </xf>
    <xf numFmtId="4" fontId="0" fillId="0" borderId="26" xfId="0" applyNumberFormat="1" applyFill="1" applyBorder="1"/>
    <xf numFmtId="0" fontId="0" fillId="0" borderId="49" xfId="0" applyFill="1" applyBorder="1"/>
    <xf numFmtId="0" fontId="0" fillId="0" borderId="6" xfId="0" applyFill="1" applyBorder="1" applyAlignment="1">
      <alignment horizontal="left"/>
    </xf>
    <xf numFmtId="0" fontId="12" fillId="0" borderId="28" xfId="1" applyFont="1" applyBorder="1" applyAlignment="1">
      <alignment horizontal="right" vertical="top"/>
    </xf>
    <xf numFmtId="0" fontId="11" fillId="0" borderId="3" xfId="0" applyFont="1" applyBorder="1" applyAlignment="1">
      <alignment horizontal="center"/>
    </xf>
    <xf numFmtId="0" fontId="0" fillId="0" borderId="34" xfId="0" applyFont="1" applyBorder="1"/>
    <xf numFmtId="0" fontId="15" fillId="0" borderId="63" xfId="0" applyFont="1" applyBorder="1" applyAlignment="1">
      <alignment horizontal="center"/>
    </xf>
    <xf numFmtId="0" fontId="0" fillId="0" borderId="51" xfId="0" applyFill="1" applyBorder="1" applyAlignment="1">
      <alignment horizontal="right"/>
    </xf>
    <xf numFmtId="14" fontId="0" fillId="0" borderId="25" xfId="0" applyNumberFormat="1" applyBorder="1"/>
    <xf numFmtId="14" fontId="0" fillId="0" borderId="55" xfId="0" applyNumberFormat="1" applyFill="1" applyBorder="1"/>
    <xf numFmtId="0" fontId="0" fillId="0" borderId="55" xfId="0" applyFill="1" applyBorder="1" applyAlignment="1">
      <alignment horizontal="left" vertical="top"/>
    </xf>
    <xf numFmtId="0" fontId="15" fillId="0" borderId="26" xfId="0" applyFont="1" applyBorder="1" applyAlignment="1">
      <alignment horizontal="center" wrapText="1"/>
    </xf>
    <xf numFmtId="0" fontId="15" fillId="0" borderId="55" xfId="0" applyFont="1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7" fillId="0" borderId="5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right" vertical="top" wrapText="1"/>
    </xf>
    <xf numFmtId="0" fontId="0" fillId="0" borderId="25" xfId="0" applyFill="1" applyBorder="1" applyAlignment="1">
      <alignment horizontal="left"/>
    </xf>
    <xf numFmtId="0" fontId="0" fillId="0" borderId="53" xfId="0" applyBorder="1" applyAlignment="1"/>
    <xf numFmtId="0" fontId="0" fillId="0" borderId="25" xfId="0" applyBorder="1" applyAlignment="1">
      <alignment horizontal="right" vertical="top"/>
    </xf>
    <xf numFmtId="0" fontId="19" fillId="0" borderId="53" xfId="0" applyFont="1" applyBorder="1" applyAlignment="1">
      <alignment wrapText="1"/>
    </xf>
    <xf numFmtId="0" fontId="19" fillId="0" borderId="45" xfId="0" applyFont="1" applyBorder="1" applyAlignment="1">
      <alignment horizontal="right" wrapText="1"/>
    </xf>
    <xf numFmtId="4" fontId="15" fillId="0" borderId="55" xfId="0" applyNumberFormat="1" applyFont="1" applyBorder="1"/>
    <xf numFmtId="0" fontId="0" fillId="0" borderId="35" xfId="0" applyFill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25" xfId="0" applyBorder="1" applyAlignment="1">
      <alignment horizontal="center" vertical="top" wrapText="1"/>
    </xf>
    <xf numFmtId="0" fontId="0" fillId="0" borderId="58" xfId="0" applyBorder="1" applyAlignment="1"/>
    <xf numFmtId="0" fontId="0" fillId="0" borderId="62" xfId="0" applyBorder="1"/>
    <xf numFmtId="0" fontId="10" fillId="0" borderId="55" xfId="0" applyFont="1" applyBorder="1" applyAlignment="1">
      <alignment horizontal="center" vertical="top" wrapText="1"/>
    </xf>
    <xf numFmtId="0" fontId="0" fillId="0" borderId="48" xfId="0" applyFill="1" applyBorder="1" applyAlignment="1">
      <alignment vertical="top"/>
    </xf>
    <xf numFmtId="0" fontId="0" fillId="0" borderId="62" xfId="0" applyFill="1" applyBorder="1"/>
    <xf numFmtId="0" fontId="0" fillId="0" borderId="64" xfId="0" applyFill="1" applyBorder="1"/>
    <xf numFmtId="0" fontId="0" fillId="0" borderId="0" xfId="0" applyBorder="1" applyAlignment="1"/>
    <xf numFmtId="0" fontId="19" fillId="0" borderId="10" xfId="0" applyFont="1" applyBorder="1" applyAlignment="1">
      <alignment horizontal="right" vertical="top" wrapText="1"/>
    </xf>
    <xf numFmtId="0" fontId="0" fillId="0" borderId="58" xfId="0" applyFill="1" applyBorder="1"/>
    <xf numFmtId="14" fontId="0" fillId="0" borderId="55" xfId="0" applyNumberFormat="1" applyBorder="1" applyAlignment="1"/>
    <xf numFmtId="0" fontId="13" fillId="0" borderId="26" xfId="1" applyFont="1" applyBorder="1" applyAlignment="1">
      <alignment horizontal="center"/>
    </xf>
    <xf numFmtId="0" fontId="0" fillId="0" borderId="48" xfId="0" applyFill="1" applyBorder="1"/>
    <xf numFmtId="0" fontId="0" fillId="0" borderId="55" xfId="0" applyBorder="1"/>
    <xf numFmtId="0" fontId="15" fillId="0" borderId="55" xfId="0" applyFont="1" applyBorder="1" applyAlignment="1">
      <alignment wrapText="1"/>
    </xf>
    <xf numFmtId="0" fontId="13" fillId="0" borderId="2" xfId="1" applyFont="1" applyBorder="1" applyAlignment="1">
      <alignment horizontal="center" wrapText="1"/>
    </xf>
    <xf numFmtId="0" fontId="0" fillId="0" borderId="71" xfId="0" applyFill="1" applyBorder="1"/>
    <xf numFmtId="0" fontId="0" fillId="0" borderId="39" xfId="0" applyFill="1" applyBorder="1"/>
    <xf numFmtId="0" fontId="10" fillId="0" borderId="34" xfId="0" applyFont="1" applyBorder="1" applyAlignment="1">
      <alignment horizontal="center" vertical="top" wrapText="1"/>
    </xf>
    <xf numFmtId="0" fontId="0" fillId="0" borderId="41" xfId="0" applyFont="1" applyFill="1" applyBorder="1"/>
    <xf numFmtId="0" fontId="0" fillId="0" borderId="12" xfId="0" applyBorder="1"/>
    <xf numFmtId="0" fontId="0" fillId="0" borderId="25" xfId="0" applyBorder="1" applyAlignment="1">
      <alignment horizontal="left" vertical="top"/>
    </xf>
    <xf numFmtId="0" fontId="13" fillId="0" borderId="34" xfId="1" applyFont="1" applyBorder="1" applyAlignment="1">
      <alignment horizontal="center"/>
    </xf>
    <xf numFmtId="0" fontId="0" fillId="0" borderId="6" xfId="0" applyBorder="1" applyAlignment="1"/>
    <xf numFmtId="0" fontId="0" fillId="2" borderId="26" xfId="0" applyFill="1" applyBorder="1" applyAlignment="1">
      <alignment vertical="top"/>
    </xf>
    <xf numFmtId="0" fontId="0" fillId="2" borderId="55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5" xfId="0" applyFill="1" applyBorder="1"/>
    <xf numFmtId="0" fontId="0" fillId="0" borderId="18" xfId="0" applyFill="1" applyBorder="1"/>
    <xf numFmtId="0" fontId="13" fillId="0" borderId="25" xfId="1" applyFont="1" applyBorder="1" applyAlignment="1">
      <alignment horizontal="center" vertical="top"/>
    </xf>
    <xf numFmtId="0" fontId="0" fillId="0" borderId="64" xfId="0" applyBorder="1"/>
    <xf numFmtId="14" fontId="0" fillId="0" borderId="9" xfId="0" applyNumberFormat="1" applyBorder="1"/>
    <xf numFmtId="14" fontId="0" fillId="0" borderId="13" xfId="0" applyNumberFormat="1" applyBorder="1"/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72" xfId="0" applyFill="1" applyBorder="1" applyAlignment="1">
      <alignment horizontal="right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3" xfId="0" applyBorder="1" applyAlignment="1">
      <alignment vertical="center"/>
    </xf>
    <xf numFmtId="0" fontId="0" fillId="0" borderId="60" xfId="0" applyFill="1" applyBorder="1"/>
    <xf numFmtId="0" fontId="0" fillId="0" borderId="54" xfId="0" applyFill="1" applyBorder="1"/>
    <xf numFmtId="49" fontId="0" fillId="0" borderId="53" xfId="0" applyNumberFormat="1" applyBorder="1"/>
    <xf numFmtId="0" fontId="5" fillId="0" borderId="26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0" fillId="0" borderId="56" xfId="0" applyFill="1" applyBorder="1"/>
    <xf numFmtId="0" fontId="12" fillId="0" borderId="6" xfId="1" applyFont="1" applyBorder="1" applyAlignment="1">
      <alignment horizontal="right" vertical="top"/>
    </xf>
    <xf numFmtId="0" fontId="5" fillId="0" borderId="34" xfId="0" applyFont="1" applyBorder="1" applyAlignment="1">
      <alignment horizontal="center"/>
    </xf>
    <xf numFmtId="0" fontId="0" fillId="0" borderId="48" xfId="0" applyBorder="1" applyAlignment="1"/>
    <xf numFmtId="0" fontId="27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3" fillId="0" borderId="55" xfId="1" applyFont="1" applyBorder="1" applyAlignment="1">
      <alignment horizontal="center" vertical="center"/>
    </xf>
    <xf numFmtId="0" fontId="13" fillId="0" borderId="23" xfId="1" applyFont="1" applyFill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0" fillId="0" borderId="63" xfId="0" applyBorder="1"/>
    <xf numFmtId="0" fontId="0" fillId="0" borderId="29" xfId="0" applyFill="1" applyBorder="1" applyAlignment="1">
      <alignment horizontal="right"/>
    </xf>
    <xf numFmtId="0" fontId="0" fillId="0" borderId="63" xfId="0" applyFill="1" applyBorder="1" applyAlignment="1">
      <alignment horizontal="right"/>
    </xf>
    <xf numFmtId="0" fontId="0" fillId="0" borderId="72" xfId="0" applyBorder="1" applyAlignment="1">
      <alignment horizontal="right"/>
    </xf>
    <xf numFmtId="0" fontId="0" fillId="0" borderId="29" xfId="0" applyBorder="1" applyAlignment="1">
      <alignment horizontal="right"/>
    </xf>
    <xf numFmtId="0" fontId="19" fillId="0" borderId="62" xfId="0" applyFont="1" applyBorder="1" applyAlignment="1">
      <alignment horizontal="right" wrapText="1"/>
    </xf>
    <xf numFmtId="0" fontId="19" fillId="0" borderId="66" xfId="0" applyFont="1" applyBorder="1" applyAlignment="1">
      <alignment horizontal="right" wrapText="1"/>
    </xf>
    <xf numFmtId="0" fontId="13" fillId="0" borderId="26" xfId="1" applyFont="1" applyBorder="1" applyAlignment="1">
      <alignment horizontal="right"/>
    </xf>
    <xf numFmtId="0" fontId="13" fillId="0" borderId="26" xfId="1" applyFont="1" applyFill="1" applyBorder="1" applyAlignment="1">
      <alignment horizontal="center"/>
    </xf>
    <xf numFmtId="0" fontId="0" fillId="0" borderId="74" xfId="0" applyBorder="1" applyAlignment="1">
      <alignment horizontal="right"/>
    </xf>
    <xf numFmtId="4" fontId="0" fillId="0" borderId="72" xfId="0" applyNumberFormat="1" applyBorder="1"/>
    <xf numFmtId="4" fontId="0" fillId="0" borderId="63" xfId="0" applyNumberFormat="1" applyBorder="1"/>
    <xf numFmtId="4" fontId="0" fillId="0" borderId="74" xfId="0" applyNumberFormat="1" applyBorder="1"/>
    <xf numFmtId="4" fontId="0" fillId="0" borderId="72" xfId="0" applyNumberFormat="1" applyFill="1" applyBorder="1"/>
    <xf numFmtId="4" fontId="0" fillId="0" borderId="10" xfId="0" applyNumberFormat="1" applyBorder="1"/>
    <xf numFmtId="0" fontId="0" fillId="0" borderId="72" xfId="0" applyBorder="1"/>
    <xf numFmtId="4" fontId="0" fillId="0" borderId="74" xfId="0" applyNumberFormat="1" applyFill="1" applyBorder="1"/>
    <xf numFmtId="0" fontId="0" fillId="0" borderId="51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75" xfId="0" applyNumberFormat="1" applyBorder="1"/>
    <xf numFmtId="4" fontId="0" fillId="0" borderId="62" xfId="0" applyNumberFormat="1" applyBorder="1"/>
    <xf numFmtId="4" fontId="0" fillId="0" borderId="65" xfId="0" applyNumberFormat="1" applyBorder="1"/>
    <xf numFmtId="0" fontId="24" fillId="0" borderId="65" xfId="0" applyFont="1" applyBorder="1"/>
    <xf numFmtId="4" fontId="0" fillId="0" borderId="65" xfId="0" applyNumberFormat="1" applyFill="1" applyBorder="1"/>
    <xf numFmtId="0" fontId="0" fillId="0" borderId="60" xfId="0" applyBorder="1" applyAlignment="1"/>
    <xf numFmtId="0" fontId="0" fillId="0" borderId="48" xfId="0" applyFont="1" applyFill="1" applyBorder="1"/>
    <xf numFmtId="0" fontId="0" fillId="0" borderId="74" xfId="0" applyFill="1" applyBorder="1" applyAlignment="1">
      <alignment horizontal="right"/>
    </xf>
    <xf numFmtId="0" fontId="0" fillId="0" borderId="63" xfId="0" applyBorder="1" applyAlignment="1">
      <alignment horizontal="right"/>
    </xf>
    <xf numFmtId="0" fontId="0" fillId="0" borderId="51" xfId="0" applyBorder="1" applyAlignment="1">
      <alignment horizontal="right"/>
    </xf>
    <xf numFmtId="0" fontId="0" fillId="0" borderId="43" xfId="0" applyFill="1" applyBorder="1"/>
    <xf numFmtId="0" fontId="0" fillId="0" borderId="53" xfId="0" applyFont="1" applyFill="1" applyBorder="1"/>
    <xf numFmtId="4" fontId="0" fillId="0" borderId="39" xfId="0" applyNumberFormat="1" applyBorder="1"/>
    <xf numFmtId="0" fontId="0" fillId="0" borderId="56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17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76" xfId="0" applyNumberFormat="1" applyBorder="1"/>
    <xf numFmtId="4" fontId="0" fillId="0" borderId="69" xfId="0" applyNumberFormat="1" applyBorder="1"/>
    <xf numFmtId="4" fontId="0" fillId="0" borderId="40" xfId="0" applyNumberFormat="1" applyBorder="1"/>
    <xf numFmtId="4" fontId="0" fillId="0" borderId="50" xfId="0" applyNumberFormat="1" applyFill="1" applyBorder="1"/>
    <xf numFmtId="4" fontId="0" fillId="0" borderId="64" xfId="0" applyNumberFormat="1" applyBorder="1"/>
    <xf numFmtId="4" fontId="0" fillId="0" borderId="73" xfId="0" applyNumberFormat="1" applyBorder="1"/>
    <xf numFmtId="4" fontId="0" fillId="0" borderId="66" xfId="0" applyNumberFormat="1" applyBorder="1"/>
    <xf numFmtId="4" fontId="0" fillId="0" borderId="64" xfId="0" applyNumberFormat="1" applyFill="1" applyBorder="1"/>
    <xf numFmtId="0" fontId="0" fillId="0" borderId="66" xfId="0" applyFill="1" applyBorder="1"/>
    <xf numFmtId="4" fontId="0" fillId="0" borderId="66" xfId="0" applyNumberFormat="1" applyFill="1" applyBorder="1"/>
    <xf numFmtId="0" fontId="0" fillId="0" borderId="66" xfId="0" applyBorder="1"/>
    <xf numFmtId="0" fontId="13" fillId="0" borderId="24" xfId="1" applyFont="1" applyBorder="1" applyAlignment="1">
      <alignment horizontal="right" vertical="top"/>
    </xf>
    <xf numFmtId="0" fontId="0" fillId="0" borderId="45" xfId="0" applyBorder="1" applyAlignment="1">
      <alignment horizontal="center" wrapText="1"/>
    </xf>
    <xf numFmtId="0" fontId="15" fillId="0" borderId="62" xfId="0" applyFont="1" applyBorder="1" applyAlignment="1">
      <alignment horizontal="center" wrapText="1"/>
    </xf>
    <xf numFmtId="0" fontId="0" fillId="0" borderId="66" xfId="0" applyBorder="1" applyAlignment="1">
      <alignment horizontal="center" wrapText="1"/>
    </xf>
    <xf numFmtId="0" fontId="0" fillId="0" borderId="74" xfId="0" applyFill="1" applyBorder="1"/>
    <xf numFmtId="0" fontId="0" fillId="0" borderId="45" xfId="0" applyBorder="1" applyAlignment="1">
      <alignment horizontal="right" vertical="top"/>
    </xf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3" xfId="0" applyBorder="1"/>
    <xf numFmtId="49" fontId="15" fillId="0" borderId="53" xfId="0" applyNumberFormat="1" applyFont="1" applyBorder="1"/>
    <xf numFmtId="0" fontId="0" fillId="0" borderId="69" xfId="0" applyBorder="1"/>
    <xf numFmtId="0" fontId="15" fillId="0" borderId="3" xfId="0" applyFont="1" applyBorder="1" applyAlignment="1">
      <alignment wrapText="1"/>
    </xf>
    <xf numFmtId="0" fontId="27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0" fillId="0" borderId="35" xfId="0" applyBorder="1" applyAlignment="1">
      <alignment vertical="center"/>
    </xf>
    <xf numFmtId="0" fontId="0" fillId="0" borderId="72" xfId="0" applyFill="1" applyBorder="1"/>
    <xf numFmtId="0" fontId="13" fillId="0" borderId="55" xfId="1" applyFont="1" applyFill="1" applyBorder="1" applyAlignment="1">
      <alignment horizontal="center"/>
    </xf>
    <xf numFmtId="4" fontId="0" fillId="0" borderId="70" xfId="0" applyNumberFormat="1" applyBorder="1"/>
    <xf numFmtId="0" fontId="0" fillId="0" borderId="28" xfId="0" applyFill="1" applyBorder="1" applyAlignment="1">
      <alignment vertical="top"/>
    </xf>
    <xf numFmtId="4" fontId="0" fillId="0" borderId="47" xfId="0" applyNumberFormat="1" applyBorder="1"/>
    <xf numFmtId="164" fontId="0" fillId="0" borderId="25" xfId="0" applyNumberFormat="1" applyBorder="1"/>
    <xf numFmtId="0" fontId="12" fillId="0" borderId="54" xfId="1" applyFont="1" applyBorder="1" applyAlignment="1">
      <alignment horizontal="right"/>
    </xf>
    <xf numFmtId="0" fontId="13" fillId="0" borderId="12" xfId="1" applyFont="1" applyBorder="1" applyAlignment="1">
      <alignment horizontal="right" vertical="top"/>
    </xf>
    <xf numFmtId="0" fontId="12" fillId="0" borderId="48" xfId="1" applyFont="1" applyBorder="1" applyAlignment="1">
      <alignment horizontal="right"/>
    </xf>
    <xf numFmtId="0" fontId="12" fillId="0" borderId="30" xfId="1" applyFont="1" applyBorder="1" applyAlignment="1">
      <alignment horizontal="right"/>
    </xf>
    <xf numFmtId="0" fontId="0" fillId="0" borderId="46" xfId="0" applyBorder="1"/>
    <xf numFmtId="0" fontId="0" fillId="0" borderId="70" xfId="0" applyBorder="1"/>
    <xf numFmtId="0" fontId="0" fillId="0" borderId="47" xfId="0" applyBorder="1"/>
    <xf numFmtId="4" fontId="0" fillId="0" borderId="62" xfId="0" applyNumberFormat="1" applyFill="1" applyBorder="1"/>
    <xf numFmtId="4" fontId="0" fillId="0" borderId="73" xfId="0" applyNumberFormat="1" applyFill="1" applyBorder="1"/>
    <xf numFmtId="0" fontId="0" fillId="0" borderId="62" xfId="0" applyBorder="1" applyAlignment="1">
      <alignment horizontal="center" vertical="top"/>
    </xf>
    <xf numFmtId="0" fontId="11" fillId="0" borderId="9" xfId="0" applyFont="1" applyBorder="1" applyAlignment="1">
      <alignment horizontal="center"/>
    </xf>
    <xf numFmtId="0" fontId="0" fillId="0" borderId="25" xfId="0" applyBorder="1" applyAlignment="1">
      <alignment horizontal="right"/>
    </xf>
    <xf numFmtId="4" fontId="0" fillId="0" borderId="67" xfId="0" applyNumberFormat="1" applyBorder="1"/>
    <xf numFmtId="0" fontId="0" fillId="0" borderId="29" xfId="0" applyFill="1" applyBorder="1"/>
    <xf numFmtId="4" fontId="0" fillId="0" borderId="46" xfId="0" applyNumberFormat="1" applyBorder="1"/>
    <xf numFmtId="0" fontId="13" fillId="0" borderId="62" xfId="1" applyFont="1" applyFill="1" applyBorder="1" applyAlignment="1">
      <alignment horizontal="center"/>
    </xf>
    <xf numFmtId="0" fontId="0" fillId="0" borderId="45" xfId="0" applyBorder="1" applyAlignment="1">
      <alignment vertical="top"/>
    </xf>
    <xf numFmtId="0" fontId="0" fillId="0" borderId="45" xfId="0" applyBorder="1"/>
    <xf numFmtId="0" fontId="0" fillId="0" borderId="17" xfId="0" applyBorder="1" applyAlignment="1"/>
    <xf numFmtId="0" fontId="0" fillId="0" borderId="72" xfId="0" applyBorder="1" applyAlignment="1">
      <alignment vertical="top"/>
    </xf>
    <xf numFmtId="14" fontId="0" fillId="0" borderId="58" xfId="0" applyNumberFormat="1" applyBorder="1"/>
    <xf numFmtId="4" fontId="0" fillId="0" borderId="61" xfId="0" applyNumberFormat="1" applyFill="1" applyBorder="1"/>
    <xf numFmtId="4" fontId="0" fillId="0" borderId="55" xfId="0" applyNumberFormat="1" applyFill="1" applyBorder="1"/>
    <xf numFmtId="4" fontId="0" fillId="0" borderId="71" xfId="0" applyNumberFormat="1" applyFill="1" applyBorder="1"/>
    <xf numFmtId="0" fontId="13" fillId="0" borderId="16" xfId="1" applyFont="1" applyBorder="1" applyAlignment="1">
      <alignment horizontal="right" vertical="top"/>
    </xf>
    <xf numFmtId="0" fontId="12" fillId="0" borderId="17" xfId="1" applyFont="1" applyBorder="1" applyAlignment="1">
      <alignment horizontal="right"/>
    </xf>
    <xf numFmtId="4" fontId="0" fillId="0" borderId="14" xfId="0" applyNumberFormat="1" applyBorder="1"/>
    <xf numFmtId="0" fontId="12" fillId="0" borderId="6" xfId="1" applyFont="1" applyBorder="1" applyAlignment="1">
      <alignment horizontal="right"/>
    </xf>
    <xf numFmtId="0" fontId="0" fillId="0" borderId="33" xfId="0" applyBorder="1"/>
    <xf numFmtId="0" fontId="13" fillId="0" borderId="26" xfId="1" applyFont="1" applyBorder="1" applyAlignment="1">
      <alignment horizontal="right" vertical="top"/>
    </xf>
    <xf numFmtId="0" fontId="20" fillId="0" borderId="25" xfId="0" applyFont="1" applyBorder="1" applyAlignment="1">
      <alignment horizontal="right" vertical="top"/>
    </xf>
    <xf numFmtId="0" fontId="0" fillId="0" borderId="26" xfId="0" applyBorder="1" applyAlignment="1">
      <alignment vertical="top" wrapText="1"/>
    </xf>
    <xf numFmtId="0" fontId="0" fillId="0" borderId="28" xfId="0" applyFill="1" applyBorder="1"/>
    <xf numFmtId="0" fontId="0" fillId="0" borderId="35" xfId="0" applyBorder="1"/>
    <xf numFmtId="0" fontId="24" fillId="0" borderId="69" xfId="0" applyFont="1" applyBorder="1"/>
    <xf numFmtId="0" fontId="0" fillId="0" borderId="3" xfId="0" applyFill="1" applyBorder="1" applyAlignment="1"/>
    <xf numFmtId="4" fontId="0" fillId="0" borderId="73" xfId="0" applyNumberFormat="1" applyBorder="1" applyAlignment="1">
      <alignment vertical="top"/>
    </xf>
    <xf numFmtId="0" fontId="0" fillId="0" borderId="65" xfId="0" applyBorder="1" applyAlignment="1">
      <alignment vertical="top"/>
    </xf>
    <xf numFmtId="0" fontId="13" fillId="0" borderId="6" xfId="1" applyFont="1" applyBorder="1" applyAlignment="1">
      <alignment horizontal="center"/>
    </xf>
    <xf numFmtId="0" fontId="13" fillId="0" borderId="26" xfId="1" applyFont="1" applyBorder="1" applyAlignment="1">
      <alignment horizontal="center" vertical="top"/>
    </xf>
    <xf numFmtId="49" fontId="27" fillId="0" borderId="26" xfId="0" applyNumberFormat="1" applyFont="1" applyBorder="1" applyAlignment="1">
      <alignment horizontal="center" vertical="center"/>
    </xf>
    <xf numFmtId="0" fontId="15" fillId="0" borderId="55" xfId="0" applyFont="1" applyBorder="1" applyAlignment="1"/>
    <xf numFmtId="0" fontId="0" fillId="0" borderId="65" xfId="0" applyBorder="1" applyAlignment="1">
      <alignment horizontal="right"/>
    </xf>
    <xf numFmtId="4" fontId="0" fillId="0" borderId="65" xfId="0" applyNumberFormat="1" applyFill="1" applyBorder="1" applyAlignment="1">
      <alignment vertical="top"/>
    </xf>
    <xf numFmtId="4" fontId="0" fillId="0" borderId="73" xfId="0" applyNumberFormat="1" applyBorder="1" applyAlignment="1">
      <alignment horizontal="right"/>
    </xf>
    <xf numFmtId="4" fontId="15" fillId="0" borderId="64" xfId="0" applyNumberFormat="1" applyFont="1" applyBorder="1"/>
    <xf numFmtId="4" fontId="7" fillId="0" borderId="65" xfId="0" applyNumberFormat="1" applyFont="1" applyBorder="1"/>
    <xf numFmtId="0" fontId="0" fillId="0" borderId="58" xfId="0" applyFill="1" applyBorder="1" applyAlignment="1">
      <alignment wrapText="1"/>
    </xf>
    <xf numFmtId="0" fontId="0" fillId="0" borderId="51" xfId="0" applyBorder="1" applyAlignment="1"/>
    <xf numFmtId="0" fontId="0" fillId="0" borderId="13" xfId="0" applyBorder="1"/>
    <xf numFmtId="0" fontId="0" fillId="0" borderId="54" xfId="0" applyBorder="1"/>
    <xf numFmtId="0" fontId="15" fillId="0" borderId="25" xfId="0" applyFont="1" applyBorder="1" applyAlignment="1">
      <alignment horizontal="center"/>
    </xf>
    <xf numFmtId="0" fontId="13" fillId="0" borderId="55" xfId="1" applyFont="1" applyBorder="1" applyAlignment="1">
      <alignment horizontal="center" vertical="top"/>
    </xf>
    <xf numFmtId="4" fontId="0" fillId="0" borderId="69" xfId="0" applyNumberFormat="1" applyFill="1" applyBorder="1"/>
    <xf numFmtId="4" fontId="0" fillId="0" borderId="47" xfId="0" applyNumberFormat="1" applyFill="1" applyBorder="1"/>
    <xf numFmtId="0" fontId="0" fillId="0" borderId="69" xfId="0" applyBorder="1" applyAlignment="1">
      <alignment vertical="top"/>
    </xf>
    <xf numFmtId="4" fontId="0" fillId="0" borderId="70" xfId="0" applyNumberFormat="1" applyBorder="1" applyAlignment="1">
      <alignment vertical="top"/>
    </xf>
    <xf numFmtId="4" fontId="0" fillId="0" borderId="69" xfId="0" applyNumberFormat="1" applyFill="1" applyBorder="1" applyAlignment="1">
      <alignment vertical="top"/>
    </xf>
    <xf numFmtId="0" fontId="0" fillId="0" borderId="73" xfId="0" applyFill="1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65" xfId="0" applyFill="1" applyBorder="1" applyAlignment="1">
      <alignment horizontal="right" vertical="top"/>
    </xf>
    <xf numFmtId="0" fontId="0" fillId="0" borderId="24" xfId="0" applyBorder="1"/>
    <xf numFmtId="0" fontId="0" fillId="0" borderId="21" xfId="0" applyFill="1" applyBorder="1"/>
    <xf numFmtId="0" fontId="0" fillId="0" borderId="15" xfId="0" applyFill="1" applyBorder="1"/>
    <xf numFmtId="0" fontId="13" fillId="0" borderId="43" xfId="1" applyFont="1" applyFill="1" applyBorder="1" applyAlignment="1">
      <alignment horizontal="center"/>
    </xf>
    <xf numFmtId="4" fontId="0" fillId="0" borderId="70" xfId="0" applyNumberFormat="1" applyFill="1" applyBorder="1"/>
    <xf numFmtId="4" fontId="0" fillId="0" borderId="46" xfId="0" applyNumberFormat="1" applyFill="1" applyBorder="1"/>
    <xf numFmtId="4" fontId="0" fillId="0" borderId="76" xfId="0" applyNumberFormat="1" applyFill="1" applyBorder="1"/>
    <xf numFmtId="0" fontId="13" fillId="0" borderId="26" xfId="1" applyFont="1" applyFill="1" applyBorder="1" applyAlignment="1">
      <alignment horizontal="center" wrapText="1"/>
    </xf>
    <xf numFmtId="0" fontId="13" fillId="0" borderId="25" xfId="1" applyFont="1" applyBorder="1" applyAlignment="1">
      <alignment horizontal="center" wrapText="1"/>
    </xf>
    <xf numFmtId="0" fontId="0" fillId="0" borderId="65" xfId="0" applyFill="1" applyBorder="1"/>
    <xf numFmtId="4" fontId="0" fillId="0" borderId="18" xfId="0" applyNumberFormat="1" applyFill="1" applyBorder="1"/>
    <xf numFmtId="0" fontId="0" fillId="0" borderId="63" xfId="0" applyFill="1" applyBorder="1"/>
    <xf numFmtId="0" fontId="0" fillId="0" borderId="36" xfId="0" applyFill="1" applyBorder="1"/>
    <xf numFmtId="0" fontId="0" fillId="0" borderId="74" xfId="0" applyFill="1" applyBorder="1" applyAlignment="1"/>
    <xf numFmtId="0" fontId="0" fillId="0" borderId="29" xfId="0" applyFill="1" applyBorder="1" applyAlignment="1"/>
    <xf numFmtId="0" fontId="0" fillId="0" borderId="51" xfId="0" applyFill="1" applyBorder="1" applyAlignment="1">
      <alignment horizontal="right" vertical="top"/>
    </xf>
    <xf numFmtId="0" fontId="0" fillId="0" borderId="76" xfId="0" applyBorder="1"/>
    <xf numFmtId="4" fontId="0" fillId="0" borderId="25" xfId="0" applyNumberFormat="1" applyFill="1" applyBorder="1"/>
    <xf numFmtId="0" fontId="0" fillId="0" borderId="42" xfId="0" applyBorder="1" applyAlignment="1">
      <alignment vertical="top"/>
    </xf>
    <xf numFmtId="4" fontId="0" fillId="2" borderId="65" xfId="0" applyNumberFormat="1" applyFill="1" applyBorder="1"/>
    <xf numFmtId="0" fontId="0" fillId="0" borderId="52" xfId="0" applyBorder="1"/>
    <xf numFmtId="0" fontId="15" fillId="0" borderId="26" xfId="0" applyFont="1" applyBorder="1" applyAlignment="1">
      <alignment vertical="center"/>
    </xf>
    <xf numFmtId="0" fontId="0" fillId="0" borderId="64" xfId="0" applyBorder="1" applyAlignment="1">
      <alignment horizontal="center" vertical="top"/>
    </xf>
    <xf numFmtId="4" fontId="0" fillId="0" borderId="45" xfId="0" applyNumberFormat="1" applyBorder="1"/>
    <xf numFmtId="4" fontId="0" fillId="0" borderId="77" xfId="0" applyNumberFormat="1" applyBorder="1"/>
    <xf numFmtId="4" fontId="0" fillId="0" borderId="68" xfId="0" applyNumberFormat="1" applyBorder="1"/>
    <xf numFmtId="0" fontId="0" fillId="0" borderId="77" xfId="0" applyFill="1" applyBorder="1"/>
    <xf numFmtId="0" fontId="0" fillId="0" borderId="68" xfId="0" applyFill="1" applyBorder="1"/>
    <xf numFmtId="0" fontId="0" fillId="0" borderId="48" xfId="0" applyFill="1" applyBorder="1" applyAlignment="1">
      <alignment horizontal="left"/>
    </xf>
    <xf numFmtId="0" fontId="0" fillId="0" borderId="9" xfId="0" applyBorder="1" applyAlignment="1">
      <alignment horizontal="center" vertical="top"/>
    </xf>
    <xf numFmtId="49" fontId="23" fillId="0" borderId="48" xfId="0" applyNumberFormat="1" applyFont="1" applyBorder="1" applyAlignment="1">
      <alignment horizontal="center" vertical="center" wrapText="1"/>
    </xf>
    <xf numFmtId="49" fontId="15" fillId="0" borderId="67" xfId="0" applyNumberFormat="1" applyFont="1" applyBorder="1" applyAlignment="1">
      <alignment horizontal="center" vertical="center" wrapText="1"/>
    </xf>
    <xf numFmtId="49" fontId="15" fillId="0" borderId="72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wrapText="1"/>
    </xf>
    <xf numFmtId="0" fontId="0" fillId="0" borderId="72" xfId="0" applyBorder="1" applyAlignment="1">
      <alignment wrapText="1"/>
    </xf>
    <xf numFmtId="49" fontId="0" fillId="0" borderId="58" xfId="0" applyNumberFormat="1" applyBorder="1"/>
    <xf numFmtId="49" fontId="0" fillId="0" borderId="48" xfId="0" applyNumberFormat="1" applyBorder="1"/>
    <xf numFmtId="0" fontId="0" fillId="0" borderId="34" xfId="0" applyBorder="1" applyAlignment="1">
      <alignment vertical="top" wrapText="1"/>
    </xf>
    <xf numFmtId="0" fontId="0" fillId="0" borderId="4" xfId="0" applyBorder="1"/>
    <xf numFmtId="4" fontId="0" fillId="0" borderId="78" xfId="0" applyNumberFormat="1" applyBorder="1"/>
    <xf numFmtId="0" fontId="0" fillId="0" borderId="76" xfId="0" applyFill="1" applyBorder="1"/>
    <xf numFmtId="0" fontId="0" fillId="0" borderId="69" xfId="0" applyFill="1" applyBorder="1"/>
    <xf numFmtId="4" fontId="0" fillId="0" borderId="75" xfId="0" applyNumberFormat="1" applyFill="1" applyBorder="1"/>
    <xf numFmtId="4" fontId="0" fillId="0" borderId="34" xfId="0" applyNumberFormat="1" applyFill="1" applyBorder="1"/>
    <xf numFmtId="0" fontId="15" fillId="0" borderId="10" xfId="0" applyFont="1" applyBorder="1" applyAlignment="1">
      <alignment vertical="top"/>
    </xf>
    <xf numFmtId="49" fontId="27" fillId="0" borderId="26" xfId="0" applyNumberFormat="1" applyFont="1" applyBorder="1" applyAlignment="1">
      <alignment vertical="center" wrapText="1"/>
    </xf>
    <xf numFmtId="0" fontId="0" fillId="2" borderId="45" xfId="0" applyFill="1" applyBorder="1"/>
    <xf numFmtId="0" fontId="0" fillId="2" borderId="51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6" xfId="0" applyNumberFormat="1" applyFill="1" applyBorder="1"/>
    <xf numFmtId="0" fontId="0" fillId="0" borderId="19" xfId="0" applyFill="1" applyBorder="1"/>
    <xf numFmtId="0" fontId="15" fillId="0" borderId="33" xfId="0" applyFont="1" applyBorder="1" applyAlignment="1">
      <alignment vertical="center"/>
    </xf>
    <xf numFmtId="0" fontId="0" fillId="0" borderId="9" xfId="0" applyFill="1" applyBorder="1" applyAlignment="1">
      <alignment vertical="top"/>
    </xf>
    <xf numFmtId="0" fontId="0" fillId="0" borderId="72" xfId="0" applyFill="1" applyBorder="1" applyAlignment="1">
      <alignment horizontal="right" vertical="top"/>
    </xf>
    <xf numFmtId="4" fontId="29" fillId="0" borderId="18" xfId="0" applyNumberFormat="1" applyFont="1" applyFill="1" applyBorder="1" applyAlignment="1">
      <alignment vertical="top"/>
    </xf>
    <xf numFmtId="4" fontId="29" fillId="0" borderId="25" xfId="0" applyNumberFormat="1" applyFont="1" applyBorder="1"/>
    <xf numFmtId="4" fontId="29" fillId="0" borderId="18" xfId="0" applyNumberFormat="1" applyFont="1" applyBorder="1"/>
    <xf numFmtId="4" fontId="30" fillId="0" borderId="25" xfId="0" applyNumberFormat="1" applyFont="1" applyBorder="1"/>
    <xf numFmtId="4" fontId="29" fillId="0" borderId="18" xfId="0" applyNumberFormat="1" applyFont="1" applyFill="1" applyBorder="1"/>
    <xf numFmtId="0" fontId="0" fillId="0" borderId="40" xfId="0" applyBorder="1" applyAlignment="1"/>
    <xf numFmtId="4" fontId="30" fillId="0" borderId="35" xfId="0" applyNumberFormat="1" applyFont="1" applyBorder="1"/>
    <xf numFmtId="49" fontId="27" fillId="0" borderId="2" xfId="0" applyNumberFormat="1" applyFont="1" applyBorder="1" applyAlignment="1">
      <alignment vertical="top" wrapText="1"/>
    </xf>
    <xf numFmtId="4" fontId="29" fillId="0" borderId="55" xfId="0" applyNumberFormat="1" applyFont="1" applyBorder="1"/>
    <xf numFmtId="4" fontId="29" fillId="0" borderId="15" xfId="0" applyNumberFormat="1" applyFont="1" applyBorder="1"/>
    <xf numFmtId="4" fontId="29" fillId="0" borderId="25" xfId="0" applyNumberFormat="1" applyFont="1" applyBorder="1" applyAlignment="1">
      <alignment horizontal="right"/>
    </xf>
    <xf numFmtId="4" fontId="31" fillId="0" borderId="18" xfId="0" applyNumberFormat="1" applyFont="1" applyBorder="1" applyAlignment="1">
      <alignment horizontal="right"/>
    </xf>
    <xf numFmtId="4" fontId="29" fillId="0" borderId="18" xfId="0" applyNumberFormat="1" applyFont="1" applyBorder="1" applyAlignment="1">
      <alignment horizontal="right"/>
    </xf>
    <xf numFmtId="0" fontId="29" fillId="0" borderId="55" xfId="0" applyFont="1" applyBorder="1" applyAlignment="1">
      <alignment horizontal="right"/>
    </xf>
    <xf numFmtId="4" fontId="29" fillId="0" borderId="65" xfId="0" applyNumberFormat="1" applyFont="1" applyBorder="1" applyAlignment="1">
      <alignment horizontal="right" vertical="center"/>
    </xf>
    <xf numFmtId="4" fontId="29" fillId="0" borderId="18" xfId="0" applyNumberFormat="1" applyFont="1" applyBorder="1" applyAlignment="1">
      <alignment horizontal="right" vertical="center"/>
    </xf>
    <xf numFmtId="4" fontId="29" fillId="0" borderId="26" xfId="0" applyNumberFormat="1" applyFont="1" applyBorder="1"/>
    <xf numFmtId="0" fontId="15" fillId="0" borderId="4" xfId="0" applyFont="1" applyBorder="1" applyAlignment="1">
      <alignment horizontal="center"/>
    </xf>
    <xf numFmtId="0" fontId="0" fillId="0" borderId="29" xfId="0" applyBorder="1" applyAlignment="1">
      <alignment vertical="top"/>
    </xf>
    <xf numFmtId="0" fontId="0" fillId="0" borderId="46" xfId="0" applyFill="1" applyBorder="1"/>
    <xf numFmtId="49" fontId="27" fillId="0" borderId="5" xfId="0" applyNumberFormat="1" applyFont="1" applyBorder="1" applyAlignment="1">
      <alignment vertical="top" wrapText="1"/>
    </xf>
    <xf numFmtId="4" fontId="29" fillId="0" borderId="14" xfId="0" applyNumberFormat="1" applyFont="1" applyBorder="1"/>
    <xf numFmtId="0" fontId="31" fillId="0" borderId="47" xfId="0" applyFont="1" applyBorder="1"/>
    <xf numFmtId="0" fontId="31" fillId="0" borderId="70" xfId="0" applyFont="1" applyBorder="1"/>
    <xf numFmtId="0" fontId="12" fillId="0" borderId="12" xfId="0" applyFont="1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5" xfId="0" applyBorder="1" applyAlignment="1"/>
    <xf numFmtId="0" fontId="0" fillId="0" borderId="5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0" xfId="0" applyBorder="1"/>
    <xf numFmtId="0" fontId="0" fillId="0" borderId="58" xfId="0" applyBorder="1"/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73" xfId="0" applyBorder="1"/>
    <xf numFmtId="0" fontId="0" fillId="0" borderId="65" xfId="0" applyBorder="1"/>
    <xf numFmtId="0" fontId="15" fillId="0" borderId="63" xfId="0" applyFont="1" applyBorder="1" applyAlignment="1">
      <alignment vertical="top"/>
    </xf>
    <xf numFmtId="0" fontId="15" fillId="0" borderId="67" xfId="0" applyFont="1" applyBorder="1" applyAlignment="1">
      <alignment vertical="top"/>
    </xf>
    <xf numFmtId="0" fontId="15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9" xfId="0" applyBorder="1"/>
    <xf numFmtId="0" fontId="0" fillId="0" borderId="56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5" fillId="0" borderId="0" xfId="0" applyFont="1" applyBorder="1" applyAlignment="1">
      <alignment horizontal="right"/>
    </xf>
    <xf numFmtId="0" fontId="15" fillId="0" borderId="26" xfId="0" applyFont="1" applyBorder="1" applyAlignment="1">
      <alignment horizontal="center" vertical="center" wrapText="1"/>
    </xf>
    <xf numFmtId="0" fontId="0" fillId="0" borderId="75" xfId="0" applyBorder="1" applyAlignment="1">
      <alignment vertical="top"/>
    </xf>
    <xf numFmtId="0" fontId="0" fillId="0" borderId="9" xfId="0" applyBorder="1" applyAlignment="1"/>
    <xf numFmtId="0" fontId="0" fillId="0" borderId="25" xfId="0" applyBorder="1" applyAlignment="1"/>
    <xf numFmtId="0" fontId="15" fillId="0" borderId="55" xfId="0" applyFont="1" applyBorder="1" applyAlignment="1">
      <alignment horizontal="center" vertical="center" wrapText="1"/>
    </xf>
    <xf numFmtId="0" fontId="12" fillId="0" borderId="10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5" fillId="0" borderId="21" xfId="0" applyFont="1" applyBorder="1" applyAlignment="1">
      <alignment horizontal="center" wrapText="1"/>
    </xf>
    <xf numFmtId="0" fontId="15" fillId="0" borderId="32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0" fontId="0" fillId="0" borderId="55" xfId="0" applyBorder="1" applyAlignment="1">
      <alignment horizontal="right" vertical="top"/>
    </xf>
    <xf numFmtId="0" fontId="0" fillId="0" borderId="55" xfId="0" applyBorder="1" applyAlignment="1">
      <alignment vertical="top"/>
    </xf>
    <xf numFmtId="0" fontId="0" fillId="0" borderId="25" xfId="0" applyBorder="1" applyAlignment="1">
      <alignment vertical="top" wrapText="1"/>
    </xf>
    <xf numFmtId="0" fontId="9" fillId="0" borderId="26" xfId="0" applyFont="1" applyBorder="1" applyAlignment="1">
      <alignment horizontal="right" vertical="top" wrapText="1"/>
    </xf>
    <xf numFmtId="0" fontId="9" fillId="0" borderId="55" xfId="0" applyFont="1" applyBorder="1" applyAlignment="1">
      <alignment horizontal="right" vertical="top" wrapText="1"/>
    </xf>
    <xf numFmtId="0" fontId="9" fillId="0" borderId="25" xfId="0" applyFont="1" applyBorder="1" applyAlignment="1">
      <alignment horizontal="right" vertical="top" wrapText="1"/>
    </xf>
    <xf numFmtId="0" fontId="0" fillId="0" borderId="55" xfId="0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19" fillId="0" borderId="1" xfId="0" applyFont="1" applyBorder="1" applyAlignment="1">
      <alignment horizontal="right" wrapText="1"/>
    </xf>
    <xf numFmtId="0" fontId="19" fillId="0" borderId="26" xfId="0" applyFont="1" applyBorder="1" applyAlignment="1">
      <alignment horizontal="right" vertical="top" wrapText="1"/>
    </xf>
    <xf numFmtId="0" fontId="0" fillId="0" borderId="25" xfId="0" applyBorder="1" applyAlignment="1">
      <alignment horizontal="right" vertical="top" wrapText="1"/>
    </xf>
    <xf numFmtId="0" fontId="0" fillId="0" borderId="55" xfId="0" applyBorder="1" applyAlignment="1"/>
    <xf numFmtId="0" fontId="0" fillId="0" borderId="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9" xfId="0" applyBorder="1" applyAlignment="1"/>
    <xf numFmtId="0" fontId="0" fillId="0" borderId="0" xfId="0" applyBorder="1" applyAlignment="1">
      <alignment vertical="top"/>
    </xf>
    <xf numFmtId="0" fontId="0" fillId="0" borderId="41" xfId="0" applyBorder="1"/>
    <xf numFmtId="0" fontId="0" fillId="0" borderId="5" xfId="0" applyBorder="1" applyAlignment="1">
      <alignment vertical="top"/>
    </xf>
    <xf numFmtId="0" fontId="0" fillId="0" borderId="58" xfId="0" applyBorder="1"/>
    <xf numFmtId="0" fontId="0" fillId="0" borderId="9" xfId="0" applyBorder="1"/>
    <xf numFmtId="0" fontId="0" fillId="0" borderId="48" xfId="0" applyBorder="1"/>
    <xf numFmtId="0" fontId="0" fillId="0" borderId="5" xfId="0" applyBorder="1" applyAlignment="1"/>
    <xf numFmtId="0" fontId="13" fillId="0" borderId="24" xfId="1" applyFont="1" applyBorder="1" applyAlignment="1">
      <alignment horizontal="center" wrapText="1"/>
    </xf>
    <xf numFmtId="0" fontId="15" fillId="0" borderId="26" xfId="0" applyFont="1" applyBorder="1" applyAlignment="1">
      <alignment horizontal="center" vertical="top" wrapText="1"/>
    </xf>
    <xf numFmtId="0" fontId="0" fillId="0" borderId="25" xfId="0" applyBorder="1" applyAlignment="1"/>
    <xf numFmtId="0" fontId="15" fillId="0" borderId="26" xfId="0" applyFont="1" applyBorder="1" applyAlignment="1">
      <alignment horizontal="center"/>
    </xf>
    <xf numFmtId="4" fontId="0" fillId="2" borderId="75" xfId="0" applyNumberFormat="1" applyFill="1" applyBorder="1"/>
    <xf numFmtId="4" fontId="0" fillId="2" borderId="68" xfId="0" applyNumberFormat="1" applyFill="1" applyBorder="1"/>
    <xf numFmtId="0" fontId="0" fillId="0" borderId="73" xfId="0" applyBorder="1" applyAlignment="1">
      <alignment horizontal="center" vertical="top"/>
    </xf>
    <xf numFmtId="49" fontId="15" fillId="0" borderId="60" xfId="0" applyNumberFormat="1" applyFont="1" applyBorder="1" applyAlignment="1">
      <alignment horizontal="center" vertical="center" wrapText="1"/>
    </xf>
    <xf numFmtId="4" fontId="29" fillId="0" borderId="32" xfId="0" applyNumberFormat="1" applyFont="1" applyBorder="1"/>
    <xf numFmtId="4" fontId="29" fillId="0" borderId="65" xfId="0" applyNumberFormat="1" applyFont="1" applyBorder="1"/>
    <xf numFmtId="49" fontId="27" fillId="0" borderId="34" xfId="0" applyNumberFormat="1" applyFont="1" applyBorder="1" applyAlignment="1">
      <alignment vertical="top"/>
    </xf>
    <xf numFmtId="0" fontId="31" fillId="0" borderId="65" xfId="0" applyFont="1" applyBorder="1"/>
    <xf numFmtId="0" fontId="15" fillId="0" borderId="25" xfId="0" applyFont="1" applyBorder="1" applyAlignment="1">
      <alignment vertical="top"/>
    </xf>
    <xf numFmtId="0" fontId="0" fillId="0" borderId="25" xfId="0" applyBorder="1" applyAlignment="1">
      <alignment vertical="top" wrapText="1"/>
    </xf>
    <xf numFmtId="0" fontId="27" fillId="0" borderId="55" xfId="0" applyFont="1" applyBorder="1" applyAlignment="1">
      <alignment vertical="top" wrapText="1"/>
    </xf>
    <xf numFmtId="4" fontId="29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5" xfId="0" applyNumberFormat="1" applyFill="1" applyBorder="1"/>
    <xf numFmtId="4" fontId="29" fillId="0" borderId="21" xfId="0" applyNumberFormat="1" applyFont="1" applyBorder="1"/>
    <xf numFmtId="4" fontId="32" fillId="0" borderId="18" xfId="0" applyNumberFormat="1" applyFont="1" applyBorder="1"/>
    <xf numFmtId="0" fontId="0" fillId="0" borderId="47" xfId="0" applyFill="1" applyBorder="1"/>
    <xf numFmtId="0" fontId="0" fillId="0" borderId="41" xfId="0" applyFill="1" applyBorder="1" applyAlignment="1">
      <alignment horizontal="right"/>
    </xf>
    <xf numFmtId="49" fontId="23" fillId="0" borderId="17" xfId="0" applyNumberFormat="1" applyFont="1" applyBorder="1" applyAlignment="1">
      <alignment horizontal="center" vertical="center" wrapText="1"/>
    </xf>
    <xf numFmtId="49" fontId="23" fillId="0" borderId="3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top"/>
    </xf>
    <xf numFmtId="0" fontId="15" fillId="0" borderId="17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0" fillId="0" borderId="55" xfId="0" applyBorder="1" applyAlignment="1">
      <alignment vertical="top"/>
    </xf>
    <xf numFmtId="0" fontId="0" fillId="0" borderId="26" xfId="0" applyBorder="1" applyAlignment="1">
      <alignment vertical="top"/>
    </xf>
    <xf numFmtId="0" fontId="15" fillId="0" borderId="34" xfId="0" applyFont="1" applyBorder="1" applyAlignment="1">
      <alignment horizontal="center"/>
    </xf>
    <xf numFmtId="0" fontId="0" fillId="0" borderId="9" xfId="0" applyBorder="1"/>
    <xf numFmtId="0" fontId="15" fillId="0" borderId="6" xfId="0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0" fontId="15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21" fillId="0" borderId="55" xfId="0" applyNumberFormat="1" applyFont="1" applyBorder="1" applyAlignment="1">
      <alignment vertical="top" wrapText="1"/>
    </xf>
    <xf numFmtId="0" fontId="15" fillId="0" borderId="55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15" fillId="0" borderId="26" xfId="0" applyFont="1" applyBorder="1" applyAlignment="1">
      <alignment horizontal="center"/>
    </xf>
    <xf numFmtId="0" fontId="5" fillId="0" borderId="55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0" fillId="0" borderId="60" xfId="0" applyBorder="1"/>
    <xf numFmtId="0" fontId="0" fillId="0" borderId="9" xfId="0" applyBorder="1" applyAlignment="1">
      <alignment vertical="top"/>
    </xf>
    <xf numFmtId="4" fontId="0" fillId="2" borderId="9" xfId="0" applyNumberFormat="1" applyFill="1" applyBorder="1"/>
    <xf numFmtId="0" fontId="0" fillId="0" borderId="55" xfId="0" applyBorder="1" applyAlignment="1">
      <alignment vertical="top"/>
    </xf>
    <xf numFmtId="0" fontId="15" fillId="0" borderId="21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0" fillId="0" borderId="49" xfId="0" applyBorder="1"/>
    <xf numFmtId="0" fontId="15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58" xfId="0" applyBorder="1"/>
    <xf numFmtId="0" fontId="0" fillId="0" borderId="9" xfId="0" applyBorder="1"/>
    <xf numFmtId="0" fontId="0" fillId="0" borderId="73" xfId="0" applyBorder="1"/>
    <xf numFmtId="0" fontId="0" fillId="0" borderId="65" xfId="0" applyBorder="1"/>
    <xf numFmtId="0" fontId="0" fillId="0" borderId="47" xfId="0" applyBorder="1" applyAlignment="1">
      <alignment vertical="top"/>
    </xf>
    <xf numFmtId="0" fontId="15" fillId="0" borderId="26" xfId="0" applyFont="1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21" fillId="0" borderId="55" xfId="0" applyNumberFormat="1" applyFont="1" applyBorder="1" applyAlignment="1">
      <alignment vertical="top" wrapText="1"/>
    </xf>
    <xf numFmtId="0" fontId="0" fillId="0" borderId="58" xfId="0" applyBorder="1" applyAlignment="1">
      <alignment horizontal="center" vertical="top"/>
    </xf>
    <xf numFmtId="0" fontId="15" fillId="0" borderId="55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/>
    </xf>
    <xf numFmtId="4" fontId="0" fillId="0" borderId="55" xfId="0" applyNumberFormat="1" applyFill="1" applyBorder="1" applyAlignment="1">
      <alignment vertical="top"/>
    </xf>
    <xf numFmtId="0" fontId="8" fillId="0" borderId="25" xfId="0" applyFont="1" applyBorder="1" applyAlignment="1">
      <alignment horizontal="center" vertical="top"/>
    </xf>
    <xf numFmtId="0" fontId="15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8" xfId="0" applyBorder="1"/>
    <xf numFmtId="0" fontId="0" fillId="0" borderId="66" xfId="0" applyBorder="1" applyAlignment="1">
      <alignment vertical="top"/>
    </xf>
    <xf numFmtId="0" fontId="34" fillId="0" borderId="26" xfId="1" applyFont="1" applyFill="1" applyBorder="1" applyAlignment="1">
      <alignment horizontal="center" wrapText="1"/>
    </xf>
    <xf numFmtId="0" fontId="34" fillId="0" borderId="25" xfId="1" applyFont="1" applyBorder="1" applyAlignment="1">
      <alignment horizontal="center"/>
    </xf>
    <xf numFmtId="0" fontId="0" fillId="0" borderId="48" xfId="0" applyBorder="1"/>
    <xf numFmtId="0" fontId="0" fillId="0" borderId="40" xfId="0" applyFill="1" applyBorder="1" applyAlignment="1">
      <alignment horizontal="left"/>
    </xf>
    <xf numFmtId="0" fontId="0" fillId="0" borderId="77" xfId="0" applyFill="1" applyBorder="1" applyAlignment="1">
      <alignment horizontal="right"/>
    </xf>
    <xf numFmtId="0" fontId="0" fillId="0" borderId="39" xfId="0" applyBorder="1"/>
    <xf numFmtId="0" fontId="0" fillId="0" borderId="61" xfId="0" applyFill="1" applyBorder="1"/>
    <xf numFmtId="4" fontId="0" fillId="0" borderId="61" xfId="0" applyNumberFormat="1" applyBorder="1" applyAlignment="1">
      <alignment vertical="top"/>
    </xf>
    <xf numFmtId="0" fontId="0" fillId="0" borderId="61" xfId="0" applyBorder="1"/>
    <xf numFmtId="0" fontId="0" fillId="0" borderId="73" xfId="0" applyBorder="1" applyAlignment="1">
      <alignment vertical="top"/>
    </xf>
    <xf numFmtId="0" fontId="0" fillId="0" borderId="57" xfId="0" applyFill="1" applyBorder="1"/>
    <xf numFmtId="4" fontId="0" fillId="2" borderId="55" xfId="0" applyNumberFormat="1" applyFill="1" applyBorder="1"/>
    <xf numFmtId="0" fontId="0" fillId="2" borderId="6" xfId="0" applyFill="1" applyBorder="1" applyAlignment="1">
      <alignment vertical="top"/>
    </xf>
    <xf numFmtId="0" fontId="0" fillId="0" borderId="42" xfId="0" applyFill="1" applyBorder="1"/>
    <xf numFmtId="0" fontId="15" fillId="0" borderId="26" xfId="0" applyFont="1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6" xfId="0" applyFill="1" applyBorder="1"/>
    <xf numFmtId="0" fontId="0" fillId="2" borderId="55" xfId="0" applyFill="1" applyBorder="1"/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5" xfId="0" applyBorder="1" applyAlignment="1">
      <alignment vertical="center"/>
    </xf>
    <xf numFmtId="0" fontId="15" fillId="0" borderId="33" xfId="0" applyFont="1" applyBorder="1" applyAlignment="1">
      <alignment vertical="center"/>
    </xf>
    <xf numFmtId="4" fontId="29" fillId="0" borderId="6" xfId="0" applyNumberFormat="1" applyFont="1" applyBorder="1"/>
    <xf numFmtId="0" fontId="0" fillId="0" borderId="15" xfId="0" applyBorder="1"/>
    <xf numFmtId="4" fontId="0" fillId="0" borderId="71" xfId="0" applyNumberFormat="1" applyBorder="1"/>
    <xf numFmtId="4" fontId="0" fillId="0" borderId="50" xfId="0" applyNumberFormat="1" applyBorder="1"/>
    <xf numFmtId="0" fontId="0" fillId="0" borderId="80" xfId="0" applyBorder="1"/>
    <xf numFmtId="0" fontId="0" fillId="0" borderId="71" xfId="0" applyBorder="1"/>
    <xf numFmtId="4" fontId="30" fillId="0" borderId="15" xfId="0" applyNumberFormat="1" applyFont="1" applyBorder="1"/>
    <xf numFmtId="0" fontId="0" fillId="0" borderId="80" xfId="0" applyFill="1" applyBorder="1"/>
    <xf numFmtId="0" fontId="4" fillId="0" borderId="33" xfId="0" applyFont="1" applyBorder="1"/>
    <xf numFmtId="0" fontId="4" fillId="0" borderId="35" xfId="0" applyFont="1" applyBorder="1"/>
    <xf numFmtId="4" fontId="29" fillId="0" borderId="35" xfId="0" applyNumberFormat="1" applyFont="1" applyBorder="1"/>
    <xf numFmtId="4" fontId="0" fillId="0" borderId="40" xfId="0" applyNumberFormat="1" applyFill="1" applyBorder="1"/>
    <xf numFmtId="4" fontId="24" fillId="0" borderId="61" xfId="0" applyNumberFormat="1" applyFont="1" applyBorder="1" applyAlignment="1">
      <alignment vertical="top"/>
    </xf>
    <xf numFmtId="4" fontId="0" fillId="0" borderId="44" xfId="0" applyNumberFormat="1" applyBorder="1"/>
    <xf numFmtId="0" fontId="24" fillId="0" borderId="61" xfId="0" applyFont="1" applyBorder="1" applyAlignment="1">
      <alignment vertical="top"/>
    </xf>
    <xf numFmtId="0" fontId="24" fillId="0" borderId="61" xfId="0" applyFont="1" applyBorder="1"/>
    <xf numFmtId="4" fontId="31" fillId="0" borderId="71" xfId="0" applyNumberFormat="1" applyFont="1" applyBorder="1"/>
    <xf numFmtId="0" fontId="31" fillId="0" borderId="80" xfId="0" applyFont="1" applyBorder="1"/>
    <xf numFmtId="4" fontId="31" fillId="0" borderId="71" xfId="0" applyNumberFormat="1" applyFont="1" applyFill="1" applyBorder="1"/>
    <xf numFmtId="0" fontId="31" fillId="0" borderId="39" xfId="0" applyFont="1" applyBorder="1"/>
    <xf numFmtId="4" fontId="31" fillId="0" borderId="79" xfId="0" applyNumberFormat="1" applyFont="1" applyFill="1" applyBorder="1"/>
    <xf numFmtId="4" fontId="31" fillId="0" borderId="61" xfId="0" applyNumberFormat="1" applyFont="1" applyFill="1" applyBorder="1"/>
    <xf numFmtId="4" fontId="31" fillId="0" borderId="39" xfId="0" applyNumberFormat="1" applyFont="1" applyFill="1" applyBorder="1"/>
    <xf numFmtId="0" fontId="31" fillId="0" borderId="79" xfId="0" applyFont="1" applyBorder="1"/>
    <xf numFmtId="0" fontId="0" fillId="0" borderId="79" xfId="0" applyBorder="1"/>
    <xf numFmtId="0" fontId="15" fillId="0" borderId="33" xfId="0" applyFont="1" applyBorder="1" applyAlignment="1">
      <alignment wrapText="1"/>
    </xf>
    <xf numFmtId="4" fontId="30" fillId="0" borderId="65" xfId="0" applyNumberFormat="1" applyFont="1" applyBorder="1"/>
    <xf numFmtId="0" fontId="4" fillId="0" borderId="65" xfId="0" applyFont="1" applyFill="1" applyBorder="1"/>
    <xf numFmtId="4" fontId="0" fillId="0" borderId="65" xfId="0" applyNumberFormat="1" applyFont="1" applyBorder="1"/>
    <xf numFmtId="4" fontId="24" fillId="0" borderId="65" xfId="0" applyNumberFormat="1" applyFont="1" applyFill="1" applyBorder="1"/>
    <xf numFmtId="4" fontId="15" fillId="0" borderId="65" xfId="0" applyNumberFormat="1" applyFont="1" applyBorder="1"/>
    <xf numFmtId="4" fontId="24" fillId="0" borderId="65" xfId="0" applyNumberFormat="1" applyFont="1" applyBorder="1"/>
    <xf numFmtId="4" fontId="25" fillId="0" borderId="65" xfId="0" applyNumberFormat="1" applyFont="1" applyBorder="1"/>
    <xf numFmtId="4" fontId="22" fillId="0" borderId="65" xfId="0" applyNumberFormat="1" applyFont="1" applyFill="1" applyBorder="1"/>
    <xf numFmtId="4" fontId="33" fillId="0" borderId="65" xfId="0" applyNumberFormat="1" applyFont="1" applyBorder="1"/>
    <xf numFmtId="4" fontId="25" fillId="2" borderId="65" xfId="0" applyNumberFormat="1" applyFont="1" applyFill="1" applyBorder="1"/>
    <xf numFmtId="0" fontId="0" fillId="0" borderId="9" xfId="0" applyBorder="1"/>
    <xf numFmtId="49" fontId="27" fillId="0" borderId="3" xfId="0" applyNumberFormat="1" applyFont="1" applyBorder="1" applyAlignment="1">
      <alignment vertical="top" wrapText="1"/>
    </xf>
    <xf numFmtId="0" fontId="15" fillId="0" borderId="10" xfId="0" applyFont="1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3" xfId="0" applyBorder="1" applyAlignment="1">
      <alignment vertical="top"/>
    </xf>
    <xf numFmtId="0" fontId="14" fillId="0" borderId="34" xfId="0" applyFont="1" applyBorder="1"/>
    <xf numFmtId="0" fontId="13" fillId="0" borderId="1" xfId="1" applyFont="1" applyBorder="1" applyAlignment="1">
      <alignment horizontal="center"/>
    </xf>
    <xf numFmtId="0" fontId="13" fillId="0" borderId="53" xfId="1" applyFont="1" applyBorder="1" applyAlignment="1">
      <alignment horizontal="center"/>
    </xf>
    <xf numFmtId="0" fontId="0" fillId="0" borderId="27" xfId="0" applyFill="1" applyBorder="1"/>
    <xf numFmtId="0" fontId="15" fillId="0" borderId="28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3" fillId="0" borderId="2" xfId="1" applyFont="1" applyFill="1" applyBorder="1" applyAlignment="1">
      <alignment horizontal="center" wrapText="1"/>
    </xf>
    <xf numFmtId="0" fontId="13" fillId="0" borderId="5" xfId="1" applyFont="1" applyBorder="1" applyAlignment="1">
      <alignment horizontal="center" wrapText="1"/>
    </xf>
    <xf numFmtId="4" fontId="29" fillId="0" borderId="69" xfId="0" applyNumberFormat="1" applyFont="1" applyBorder="1" applyAlignment="1">
      <alignment horizontal="right" vertical="center"/>
    </xf>
    <xf numFmtId="0" fontId="0" fillId="0" borderId="33" xfId="0" applyFill="1" applyBorder="1"/>
    <xf numFmtId="0" fontId="0" fillId="0" borderId="43" xfId="0" applyBorder="1" applyAlignment="1">
      <alignment horizontal="right"/>
    </xf>
    <xf numFmtId="0" fontId="0" fillId="0" borderId="9" xfId="0" applyBorder="1"/>
    <xf numFmtId="0" fontId="15" fillId="0" borderId="10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2" borderId="10" xfId="0" applyFill="1" applyBorder="1"/>
    <xf numFmtId="0" fontId="0" fillId="0" borderId="25" xfId="0" applyBorder="1" applyAlignment="1">
      <alignment horizontal="center" vertical="top"/>
    </xf>
    <xf numFmtId="0" fontId="15" fillId="0" borderId="26" xfId="0" applyFont="1" applyBorder="1" applyAlignment="1"/>
    <xf numFmtId="0" fontId="0" fillId="0" borderId="25" xfId="0" applyBorder="1" applyAlignment="1"/>
    <xf numFmtId="0" fontId="15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15" fillId="0" borderId="32" xfId="0" applyFont="1" applyBorder="1" applyAlignment="1"/>
    <xf numFmtId="0" fontId="15" fillId="0" borderId="32" xfId="0" applyFont="1" applyBorder="1"/>
    <xf numFmtId="4" fontId="29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81" xfId="0" applyNumberFormat="1" applyBorder="1" applyAlignment="1">
      <alignment horizontal="right"/>
    </xf>
    <xf numFmtId="4" fontId="0" fillId="0" borderId="82" xfId="0" applyNumberFormat="1" applyBorder="1" applyAlignment="1">
      <alignment horizontal="right"/>
    </xf>
    <xf numFmtId="0" fontId="0" fillId="0" borderId="66" xfId="0" applyBorder="1" applyAlignment="1">
      <alignment horizontal="center" vertical="top"/>
    </xf>
    <xf numFmtId="49" fontId="23" fillId="0" borderId="25" xfId="0" applyNumberFormat="1" applyFont="1" applyBorder="1" applyAlignment="1">
      <alignment horizontal="center" vertical="center" wrapText="1"/>
    </xf>
    <xf numFmtId="0" fontId="0" fillId="0" borderId="25" xfId="0" applyBorder="1" applyAlignment="1"/>
    <xf numFmtId="0" fontId="0" fillId="0" borderId="55" xfId="0" applyBorder="1" applyAlignment="1">
      <alignment vertical="top"/>
    </xf>
    <xf numFmtId="4" fontId="22" fillId="0" borderId="33" xfId="0" applyNumberFormat="1" applyFont="1" applyBorder="1"/>
    <xf numFmtId="0" fontId="15" fillId="0" borderId="6" xfId="0" applyFont="1" applyBorder="1" applyAlignment="1"/>
    <xf numFmtId="0" fontId="15" fillId="0" borderId="32" xfId="0" applyFont="1" applyBorder="1" applyAlignment="1">
      <alignment horizontal="center" vertical="top" wrapText="1"/>
    </xf>
    <xf numFmtId="4" fontId="30" fillId="0" borderId="55" xfId="0" applyNumberFormat="1" applyFont="1" applyBorder="1"/>
    <xf numFmtId="4" fontId="30" fillId="0" borderId="64" xfId="0" applyNumberFormat="1" applyFont="1" applyBorder="1"/>
    <xf numFmtId="4" fontId="33" fillId="0" borderId="66" xfId="0" applyNumberFormat="1" applyFont="1" applyBorder="1"/>
    <xf numFmtId="4" fontId="0" fillId="0" borderId="13" xfId="0" applyNumberFormat="1" applyFill="1" applyBorder="1"/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5" xfId="0" applyBorder="1" applyAlignment="1">
      <alignment horizontal="center" vertical="top"/>
    </xf>
    <xf numFmtId="0" fontId="15" fillId="0" borderId="26" xfId="0" applyFont="1" applyBorder="1" applyAlignment="1"/>
    <xf numFmtId="0" fontId="0" fillId="0" borderId="55" xfId="0" applyBorder="1" applyAlignment="1">
      <alignment horizontal="center" vertical="top"/>
    </xf>
    <xf numFmtId="0" fontId="0" fillId="0" borderId="49" xfId="0" applyBorder="1"/>
    <xf numFmtId="0" fontId="15" fillId="0" borderId="25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23" xfId="0" applyFill="1" applyBorder="1" applyAlignment="1">
      <alignment horizontal="right"/>
    </xf>
    <xf numFmtId="0" fontId="13" fillId="0" borderId="9" xfId="1" applyFont="1" applyFill="1" applyBorder="1" applyAlignment="1">
      <alignment horizontal="center"/>
    </xf>
    <xf numFmtId="0" fontId="0" fillId="0" borderId="44" xfId="0" applyFill="1" applyBorder="1" applyAlignment="1">
      <alignment horizontal="left"/>
    </xf>
    <xf numFmtId="17" fontId="0" fillId="0" borderId="55" xfId="0" applyNumberFormat="1" applyBorder="1"/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0" fillId="2" borderId="30" xfId="0" applyFill="1" applyBorder="1"/>
    <xf numFmtId="0" fontId="0" fillId="2" borderId="30" xfId="0" applyFill="1" applyBorder="1" applyAlignment="1">
      <alignment horizontal="right"/>
    </xf>
    <xf numFmtId="4" fontId="29" fillId="0" borderId="34" xfId="0" applyNumberFormat="1" applyFont="1" applyBorder="1"/>
    <xf numFmtId="0" fontId="15" fillId="0" borderId="26" xfId="0" applyFont="1" applyBorder="1" applyAlignment="1">
      <alignment horizontal="center"/>
    </xf>
    <xf numFmtId="0" fontId="0" fillId="0" borderId="73" xfId="0" applyBorder="1"/>
    <xf numFmtId="0" fontId="0" fillId="0" borderId="65" xfId="0" applyBorder="1"/>
    <xf numFmtId="0" fontId="13" fillId="0" borderId="1" xfId="1" applyFont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4" fontId="29" fillId="0" borderId="10" xfId="0" applyNumberFormat="1" applyFont="1" applyBorder="1"/>
    <xf numFmtId="0" fontId="13" fillId="0" borderId="66" xfId="1" applyFont="1" applyFill="1" applyBorder="1" applyAlignment="1">
      <alignment horizontal="center"/>
    </xf>
    <xf numFmtId="0" fontId="0" fillId="0" borderId="73" xfId="0" applyFill="1" applyBorder="1"/>
    <xf numFmtId="0" fontId="0" fillId="0" borderId="9" xfId="0" applyBorder="1"/>
    <xf numFmtId="0" fontId="0" fillId="0" borderId="55" xfId="0" applyBorder="1" applyAlignment="1">
      <alignment vertical="center"/>
    </xf>
    <xf numFmtId="0" fontId="0" fillId="0" borderId="9" xfId="0" applyBorder="1"/>
    <xf numFmtId="0" fontId="15" fillId="0" borderId="26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0" fillId="0" borderId="54" xfId="0" applyFill="1" applyBorder="1" applyAlignment="1">
      <alignment vertical="top"/>
    </xf>
    <xf numFmtId="0" fontId="0" fillId="0" borderId="65" xfId="0" applyBorder="1"/>
    <xf numFmtId="0" fontId="15" fillId="0" borderId="14" xfId="0" applyFont="1" applyBorder="1" applyAlignment="1">
      <alignment horizontal="center" wrapText="1"/>
    </xf>
    <xf numFmtId="0" fontId="15" fillId="0" borderId="32" xfId="0" applyFont="1" applyBorder="1" applyAlignment="1">
      <alignment horizontal="center" wrapText="1"/>
    </xf>
    <xf numFmtId="4" fontId="29" fillId="0" borderId="14" xfId="0" applyNumberFormat="1" applyFont="1" applyFill="1" applyBorder="1" applyAlignment="1">
      <alignment vertical="top"/>
    </xf>
    <xf numFmtId="4" fontId="30" fillId="0" borderId="18" xfId="0" applyNumberFormat="1" applyFont="1" applyBorder="1"/>
    <xf numFmtId="4" fontId="29" fillId="0" borderId="25" xfId="0" applyNumberFormat="1" applyFont="1" applyFill="1" applyBorder="1"/>
    <xf numFmtId="4" fontId="29" fillId="0" borderId="34" xfId="0" applyNumberFormat="1" applyFont="1" applyFill="1" applyBorder="1"/>
    <xf numFmtId="0" fontId="13" fillId="0" borderId="0" xfId="1" applyFont="1" applyFill="1" applyBorder="1" applyAlignment="1">
      <alignment horizontal="center"/>
    </xf>
    <xf numFmtId="4" fontId="30" fillId="0" borderId="14" xfId="0" applyNumberFormat="1" applyFont="1" applyBorder="1"/>
    <xf numFmtId="4" fontId="0" fillId="0" borderId="76" xfId="0" applyNumberFormat="1" applyFont="1" applyBorder="1"/>
    <xf numFmtId="4" fontId="24" fillId="0" borderId="69" xfId="0" applyNumberFormat="1" applyFont="1" applyFill="1" applyBorder="1"/>
    <xf numFmtId="4" fontId="24" fillId="0" borderId="69" xfId="0" applyNumberFormat="1" applyFont="1" applyBorder="1"/>
    <xf numFmtId="4" fontId="25" fillId="0" borderId="69" xfId="0" applyNumberFormat="1" applyFont="1" applyBorder="1"/>
    <xf numFmtId="4" fontId="0" fillId="2" borderId="69" xfId="0" applyNumberFormat="1" applyFill="1" applyBorder="1"/>
    <xf numFmtId="0" fontId="25" fillId="2" borderId="69" xfId="0" applyFont="1" applyFill="1" applyBorder="1"/>
    <xf numFmtId="4" fontId="22" fillId="0" borderId="70" xfId="0" applyNumberFormat="1" applyFont="1" applyFill="1" applyBorder="1"/>
    <xf numFmtId="4" fontId="22" fillId="0" borderId="69" xfId="0" applyNumberFormat="1" applyFont="1" applyFill="1" applyBorder="1"/>
    <xf numFmtId="4" fontId="22" fillId="0" borderId="47" xfId="0" applyNumberFormat="1" applyFont="1" applyFill="1" applyBorder="1"/>
    <xf numFmtId="4" fontId="30" fillId="0" borderId="0" xfId="0" applyNumberFormat="1" applyFont="1" applyBorder="1"/>
    <xf numFmtId="4" fontId="30" fillId="0" borderId="34" xfId="0" applyNumberFormat="1" applyFont="1" applyBorder="1"/>
    <xf numFmtId="0" fontId="13" fillId="0" borderId="55" xfId="1" applyFont="1" applyBorder="1" applyAlignment="1">
      <alignment horizontal="center" wrapText="1"/>
    </xf>
    <xf numFmtId="4" fontId="0" fillId="2" borderId="26" xfId="0" applyNumberFormat="1" applyFill="1" applyBorder="1"/>
    <xf numFmtId="4" fontId="25" fillId="0" borderId="73" xfId="0" applyNumberFormat="1" applyFont="1" applyBorder="1"/>
    <xf numFmtId="4" fontId="0" fillId="0" borderId="18" xfId="0" applyNumberFormat="1" applyBorder="1"/>
    <xf numFmtId="4" fontId="0" fillId="0" borderId="73" xfId="0" applyNumberFormat="1" applyFill="1" applyBorder="1" applyAlignment="1">
      <alignment vertical="top"/>
    </xf>
    <xf numFmtId="0" fontId="15" fillId="0" borderId="26" xfId="0" applyFont="1" applyBorder="1" applyAlignment="1">
      <alignment horizontal="center" vertical="top" wrapText="1"/>
    </xf>
    <xf numFmtId="49" fontId="27" fillId="0" borderId="32" xfId="0" applyNumberFormat="1" applyFont="1" applyBorder="1" applyAlignment="1">
      <alignment horizontal="center" vertical="top" wrapText="1"/>
    </xf>
    <xf numFmtId="49" fontId="27" fillId="0" borderId="0" xfId="0" applyNumberFormat="1" applyFont="1" applyBorder="1" applyAlignment="1">
      <alignment horizontal="center" vertical="top" wrapText="1"/>
    </xf>
    <xf numFmtId="4" fontId="0" fillId="2" borderId="62" xfId="0" applyNumberFormat="1" applyFill="1" applyBorder="1"/>
    <xf numFmtId="0" fontId="0" fillId="0" borderId="1" xfId="0" applyBorder="1"/>
    <xf numFmtId="0" fontId="0" fillId="0" borderId="58" xfId="0" applyBorder="1"/>
    <xf numFmtId="4" fontId="29" fillId="0" borderId="6" xfId="0" applyNumberFormat="1" applyFont="1" applyBorder="1" applyAlignment="1">
      <alignment horizontal="right" vertical="center"/>
    </xf>
    <xf numFmtId="4" fontId="29" fillId="0" borderId="0" xfId="0" applyNumberFormat="1" applyFont="1" applyBorder="1" applyAlignment="1">
      <alignment horizontal="right" vertical="center"/>
    </xf>
    <xf numFmtId="0" fontId="15" fillId="0" borderId="26" xfId="0" applyFont="1" applyBorder="1" applyAlignment="1">
      <alignment horizontal="center" vertical="top"/>
    </xf>
    <xf numFmtId="0" fontId="0" fillId="0" borderId="17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65" xfId="0" applyBorder="1"/>
    <xf numFmtId="0" fontId="0" fillId="0" borderId="24" xfId="0" applyBorder="1" applyAlignment="1"/>
    <xf numFmtId="0" fontId="0" fillId="0" borderId="9" xfId="0" applyBorder="1"/>
    <xf numFmtId="0" fontId="0" fillId="0" borderId="44" xfId="0" applyFill="1" applyBorder="1" applyAlignment="1"/>
    <xf numFmtId="0" fontId="15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65" xfId="0" applyBorder="1"/>
    <xf numFmtId="0" fontId="5" fillId="0" borderId="10" xfId="0" applyFont="1" applyBorder="1" applyAlignment="1">
      <alignment horizontal="center"/>
    </xf>
    <xf numFmtId="0" fontId="13" fillId="0" borderId="71" xfId="1" applyFont="1" applyFill="1" applyBorder="1" applyAlignment="1">
      <alignment horizontal="center"/>
    </xf>
    <xf numFmtId="0" fontId="13" fillId="0" borderId="39" xfId="1" applyFont="1" applyFill="1" applyBorder="1" applyAlignment="1">
      <alignment horizontal="center"/>
    </xf>
    <xf numFmtId="4" fontId="29" fillId="0" borderId="15" xfId="0" applyNumberFormat="1" applyFont="1" applyFill="1" applyBorder="1"/>
    <xf numFmtId="4" fontId="29" fillId="0" borderId="15" xfId="0" applyNumberFormat="1" applyFont="1" applyBorder="1" applyAlignment="1">
      <alignment horizontal="right" vertical="center"/>
    </xf>
    <xf numFmtId="0" fontId="0" fillId="0" borderId="79" xfId="0" applyFill="1" applyBorder="1"/>
    <xf numFmtId="4" fontId="32" fillId="0" borderId="15" xfId="0" applyNumberFormat="1" applyFont="1" applyBorder="1"/>
    <xf numFmtId="4" fontId="5" fillId="0" borderId="26" xfId="0" applyNumberFormat="1" applyFont="1" applyBorder="1"/>
    <xf numFmtId="0" fontId="0" fillId="0" borderId="73" xfId="0" applyBorder="1"/>
    <xf numFmtId="0" fontId="0" fillId="0" borderId="65" xfId="0" applyBorder="1"/>
    <xf numFmtId="0" fontId="0" fillId="0" borderId="5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2" borderId="40" xfId="0" applyFill="1" applyBorder="1"/>
    <xf numFmtId="0" fontId="0" fillId="0" borderId="9" xfId="0" applyBorder="1"/>
    <xf numFmtId="0" fontId="15" fillId="0" borderId="8" xfId="0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15" fillId="0" borderId="20" xfId="0" applyFont="1" applyBorder="1" applyAlignment="1">
      <alignment vertical="top"/>
    </xf>
    <xf numFmtId="0" fontId="0" fillId="0" borderId="58" xfId="0" applyBorder="1"/>
    <xf numFmtId="0" fontId="0" fillId="0" borderId="9" xfId="0" applyBorder="1"/>
    <xf numFmtId="0" fontId="15" fillId="0" borderId="26" xfId="0" applyFont="1" applyBorder="1" applyAlignment="1">
      <alignment vertical="top"/>
    </xf>
    <xf numFmtId="0" fontId="15" fillId="0" borderId="55" xfId="0" applyFont="1" applyBorder="1" applyAlignment="1">
      <alignment vertical="top"/>
    </xf>
    <xf numFmtId="0" fontId="15" fillId="0" borderId="10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8" xfId="0" applyFont="1" applyBorder="1" applyAlignment="1">
      <alignment vertical="top"/>
    </xf>
    <xf numFmtId="0" fontId="15" fillId="0" borderId="6" xfId="0" applyFont="1" applyBorder="1" applyAlignment="1">
      <alignment horizontal="center"/>
    </xf>
    <xf numFmtId="0" fontId="0" fillId="0" borderId="44" xfId="0" applyFill="1" applyBorder="1" applyAlignment="1">
      <alignment vertical="top"/>
    </xf>
    <xf numFmtId="0" fontId="15" fillId="0" borderId="52" xfId="0" applyFont="1" applyBorder="1" applyAlignment="1">
      <alignment vertical="top"/>
    </xf>
    <xf numFmtId="0" fontId="0" fillId="0" borderId="55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0" xfId="0" applyFill="1" applyBorder="1" applyAlignment="1">
      <alignment vertical="top"/>
    </xf>
    <xf numFmtId="0" fontId="0" fillId="0" borderId="16" xfId="0" applyBorder="1" applyAlignment="1"/>
    <xf numFmtId="49" fontId="27" fillId="0" borderId="26" xfId="0" applyNumberFormat="1" applyFont="1" applyBorder="1" applyAlignment="1">
      <alignment vertical="top" wrapText="1"/>
    </xf>
    <xf numFmtId="0" fontId="0" fillId="0" borderId="25" xfId="0" applyBorder="1" applyAlignment="1"/>
    <xf numFmtId="0" fontId="15" fillId="0" borderId="8" xfId="0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0" fillId="0" borderId="5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15" fillId="0" borderId="7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15" fillId="0" borderId="26" xfId="0" applyFont="1" applyBorder="1" applyAlignment="1">
      <alignment vertical="top"/>
    </xf>
    <xf numFmtId="0" fontId="15" fillId="0" borderId="55" xfId="0" applyFont="1" applyBorder="1" applyAlignment="1">
      <alignment vertical="top"/>
    </xf>
    <xf numFmtId="0" fontId="0" fillId="0" borderId="25" xfId="0" applyBorder="1" applyAlignment="1">
      <alignment vertical="center"/>
    </xf>
    <xf numFmtId="0" fontId="0" fillId="2" borderId="1" xfId="0" applyFill="1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9" xfId="0" applyBorder="1"/>
    <xf numFmtId="0" fontId="15" fillId="0" borderId="17" xfId="0" applyFont="1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Fill="1" applyBorder="1"/>
    <xf numFmtId="4" fontId="0" fillId="0" borderId="44" xfId="0" applyNumberFormat="1" applyFill="1" applyBorder="1"/>
    <xf numFmtId="0" fontId="0" fillId="0" borderId="56" xfId="0" applyBorder="1" applyAlignment="1"/>
    <xf numFmtId="0" fontId="0" fillId="0" borderId="44" xfId="0" applyBorder="1" applyAlignment="1"/>
    <xf numFmtId="4" fontId="0" fillId="2" borderId="31" xfId="0" applyNumberFormat="1" applyFill="1" applyBorder="1"/>
    <xf numFmtId="4" fontId="0" fillId="2" borderId="39" xfId="0" applyNumberFormat="1" applyFill="1" applyBorder="1"/>
    <xf numFmtId="0" fontId="0" fillId="2" borderId="31" xfId="0" applyFill="1" applyBorder="1"/>
    <xf numFmtId="0" fontId="0" fillId="2" borderId="34" xfId="0" applyFill="1" applyBorder="1"/>
    <xf numFmtId="0" fontId="0" fillId="2" borderId="13" xfId="0" applyFill="1" applyBorder="1"/>
    <xf numFmtId="0" fontId="0" fillId="0" borderId="23" xfId="0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15" fillId="0" borderId="26" xfId="0" applyFont="1" applyBorder="1" applyAlignment="1"/>
    <xf numFmtId="0" fontId="0" fillId="0" borderId="9" xfId="0" applyBorder="1"/>
    <xf numFmtId="0" fontId="0" fillId="0" borderId="24" xfId="0" applyBorder="1" applyAlignment="1">
      <alignment vertical="top"/>
    </xf>
    <xf numFmtId="0" fontId="15" fillId="0" borderId="26" xfId="0" applyFont="1" applyBorder="1" applyAlignment="1">
      <alignment vertical="top"/>
    </xf>
    <xf numFmtId="0" fontId="0" fillId="0" borderId="55" xfId="0" applyBorder="1" applyAlignment="1">
      <alignment vertical="top"/>
    </xf>
    <xf numFmtId="0" fontId="15" fillId="0" borderId="0" xfId="0" applyFont="1" applyBorder="1" applyAlignment="1">
      <alignment horizontal="center"/>
    </xf>
    <xf numFmtId="0" fontId="15" fillId="0" borderId="25" xfId="0" applyFont="1" applyBorder="1" applyAlignment="1"/>
    <xf numFmtId="0" fontId="0" fillId="0" borderId="65" xfId="0" applyBorder="1"/>
    <xf numFmtId="4" fontId="29" fillId="0" borderId="0" xfId="0" applyNumberFormat="1" applyFont="1" applyBorder="1"/>
    <xf numFmtId="4" fontId="0" fillId="0" borderId="43" xfId="0" applyNumberFormat="1" applyFill="1" applyBorder="1"/>
    <xf numFmtId="0" fontId="27" fillId="0" borderId="23" xfId="0" applyFont="1" applyBorder="1" applyAlignment="1">
      <alignment horizontal="center"/>
    </xf>
    <xf numFmtId="4" fontId="0" fillId="0" borderId="33" xfId="0" applyNumberFormat="1" applyFill="1" applyBorder="1"/>
    <xf numFmtId="0" fontId="0" fillId="0" borderId="27" xfId="0" applyBorder="1" applyAlignment="1"/>
    <xf numFmtId="4" fontId="0" fillId="0" borderId="35" xfId="0" applyNumberFormat="1" applyFill="1" applyBorder="1"/>
    <xf numFmtId="4" fontId="0" fillId="0" borderId="24" xfId="0" applyNumberFormat="1" applyFill="1" applyBorder="1"/>
    <xf numFmtId="0" fontId="0" fillId="0" borderId="41" xfId="0" applyBorder="1" applyAlignment="1"/>
    <xf numFmtId="49" fontId="21" fillId="0" borderId="0" xfId="0" applyNumberFormat="1" applyFont="1" applyBorder="1" applyAlignment="1">
      <alignment vertical="top" wrapText="1"/>
    </xf>
    <xf numFmtId="0" fontId="13" fillId="0" borderId="0" xfId="1" applyFont="1" applyBorder="1" applyAlignment="1">
      <alignment horizontal="right"/>
    </xf>
    <xf numFmtId="49" fontId="27" fillId="0" borderId="25" xfId="0" applyNumberFormat="1" applyFont="1" applyBorder="1" applyAlignment="1">
      <alignment horizontal="center" vertical="top" wrapText="1"/>
    </xf>
    <xf numFmtId="0" fontId="15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49" fontId="28" fillId="0" borderId="8" xfId="0" applyNumberFormat="1" applyFont="1" applyBorder="1" applyAlignment="1">
      <alignment vertical="top" wrapText="1"/>
    </xf>
    <xf numFmtId="49" fontId="28" fillId="0" borderId="20" xfId="0" applyNumberFormat="1" applyFont="1" applyBorder="1" applyAlignment="1">
      <alignment vertical="top" wrapText="1"/>
    </xf>
    <xf numFmtId="49" fontId="28" fillId="0" borderId="4" xfId="0" applyNumberFormat="1" applyFont="1" applyBorder="1" applyAlignment="1">
      <alignment vertical="top" wrapText="1"/>
    </xf>
    <xf numFmtId="0" fontId="0" fillId="0" borderId="10" xfId="0" applyBorder="1" applyAlignment="1">
      <alignment vertical="center"/>
    </xf>
    <xf numFmtId="0" fontId="0" fillId="0" borderId="65" xfId="0" applyBorder="1"/>
    <xf numFmtId="0" fontId="0" fillId="0" borderId="25" xfId="0" applyBorder="1" applyAlignment="1">
      <alignment vertical="top"/>
    </xf>
    <xf numFmtId="0" fontId="0" fillId="0" borderId="55" xfId="0" applyBorder="1" applyAlignment="1">
      <alignment vertical="top"/>
    </xf>
    <xf numFmtId="0" fontId="0" fillId="0" borderId="55" xfId="0" applyBorder="1" applyAlignment="1">
      <alignment vertical="top" wrapText="1"/>
    </xf>
    <xf numFmtId="0" fontId="0" fillId="0" borderId="65" xfId="0" applyBorder="1"/>
    <xf numFmtId="0" fontId="0" fillId="0" borderId="9" xfId="0" applyFill="1" applyBorder="1" applyAlignment="1">
      <alignment horizontal="left"/>
    </xf>
    <xf numFmtId="0" fontId="0" fillId="0" borderId="59" xfId="0" applyFill="1" applyBorder="1"/>
    <xf numFmtId="0" fontId="0" fillId="0" borderId="50" xfId="0" applyBorder="1" applyAlignment="1">
      <alignment horizontal="right"/>
    </xf>
    <xf numFmtId="0" fontId="0" fillId="0" borderId="0" xfId="0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0" fillId="0" borderId="19" xfId="0" applyBorder="1"/>
    <xf numFmtId="0" fontId="0" fillId="0" borderId="16" xfId="0" applyBorder="1"/>
    <xf numFmtId="0" fontId="0" fillId="0" borderId="70" xfId="0" applyFill="1" applyBorder="1"/>
    <xf numFmtId="0" fontId="0" fillId="2" borderId="47" xfId="0" applyFill="1" applyBorder="1"/>
    <xf numFmtId="0" fontId="0" fillId="2" borderId="66" xfId="0" applyFill="1" applyBorder="1"/>
    <xf numFmtId="0" fontId="0" fillId="0" borderId="3" xfId="0" applyBorder="1" applyAlignment="1">
      <alignment horizontal="right"/>
    </xf>
    <xf numFmtId="0" fontId="0" fillId="0" borderId="41" xfId="0" applyBorder="1"/>
    <xf numFmtId="0" fontId="15" fillId="0" borderId="25" xfId="0" applyFont="1" applyBorder="1" applyAlignment="1"/>
    <xf numFmtId="0" fontId="0" fillId="0" borderId="17" xfId="0" applyBorder="1" applyAlignment="1">
      <alignment horizontal="center" vertical="top"/>
    </xf>
    <xf numFmtId="0" fontId="2" fillId="0" borderId="55" xfId="0" applyFont="1" applyBorder="1" applyAlignment="1">
      <alignment vertical="center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15" fillId="0" borderId="0" xfId="0" applyFont="1" applyBorder="1" applyAlignment="1"/>
    <xf numFmtId="0" fontId="0" fillId="0" borderId="66" xfId="0" applyFill="1" applyBorder="1" applyAlignment="1">
      <alignment horizontal="right"/>
    </xf>
    <xf numFmtId="0" fontId="0" fillId="0" borderId="25" xfId="0" applyBorder="1" applyAlignment="1">
      <alignment vertical="top"/>
    </xf>
    <xf numFmtId="0" fontId="13" fillId="0" borderId="55" xfId="1" applyFont="1" applyBorder="1" applyAlignment="1">
      <alignment vertical="top"/>
    </xf>
    <xf numFmtId="0" fontId="20" fillId="0" borderId="25" xfId="0" applyFont="1" applyBorder="1" applyAlignment="1">
      <alignment vertical="top"/>
    </xf>
    <xf numFmtId="0" fontId="0" fillId="0" borderId="65" xfId="0" applyBorder="1"/>
    <xf numFmtId="0" fontId="13" fillId="0" borderId="34" xfId="1" applyFont="1" applyBorder="1" applyAlignment="1">
      <alignment horizontal="right"/>
    </xf>
    <xf numFmtId="0" fontId="0" fillId="0" borderId="53" xfId="0" applyFill="1" applyBorder="1"/>
    <xf numFmtId="0" fontId="0" fillId="0" borderId="20" xfId="0" applyFill="1" applyBorder="1"/>
    <xf numFmtId="0" fontId="0" fillId="0" borderId="25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8" xfId="0" applyBorder="1"/>
    <xf numFmtId="0" fontId="0" fillId="0" borderId="9" xfId="0" applyBorder="1"/>
    <xf numFmtId="0" fontId="19" fillId="0" borderId="26" xfId="0" applyFont="1" applyBorder="1" applyAlignment="1">
      <alignment horizontal="right" vertical="top" wrapText="1"/>
    </xf>
    <xf numFmtId="0" fontId="15" fillId="0" borderId="25" xfId="0" applyFont="1" applyBorder="1" applyAlignment="1"/>
    <xf numFmtId="49" fontId="28" fillId="0" borderId="33" xfId="0" applyNumberFormat="1" applyFont="1" applyBorder="1" applyAlignment="1">
      <alignment vertical="top" wrapText="1"/>
    </xf>
    <xf numFmtId="0" fontId="20" fillId="0" borderId="55" xfId="0" applyFont="1" applyBorder="1" applyAlignment="1">
      <alignment vertical="top"/>
    </xf>
    <xf numFmtId="0" fontId="0" fillId="0" borderId="34" xfId="0" applyBorder="1" applyAlignment="1"/>
    <xf numFmtId="0" fontId="0" fillId="0" borderId="59" xfId="0" applyBorder="1"/>
    <xf numFmtId="0" fontId="0" fillId="0" borderId="58" xfId="0" applyFill="1" applyBorder="1" applyAlignment="1">
      <alignment vertical="top"/>
    </xf>
    <xf numFmtId="49" fontId="27" fillId="0" borderId="55" xfId="0" applyNumberFormat="1" applyFont="1" applyBorder="1" applyAlignment="1">
      <alignment horizontal="center" vertical="top" wrapText="1"/>
    </xf>
    <xf numFmtId="49" fontId="28" fillId="0" borderId="43" xfId="0" applyNumberFormat="1" applyFont="1" applyBorder="1" applyAlignment="1">
      <alignment vertical="top" wrapText="1"/>
    </xf>
    <xf numFmtId="49" fontId="27" fillId="0" borderId="33" xfId="0" applyNumberFormat="1" applyFont="1" applyBorder="1" applyAlignment="1">
      <alignment vertical="top" wrapText="1"/>
    </xf>
    <xf numFmtId="0" fontId="0" fillId="0" borderId="60" xfId="0" applyFill="1" applyBorder="1" applyAlignment="1"/>
    <xf numFmtId="0" fontId="27" fillId="0" borderId="26" xfId="0" applyFont="1" applyBorder="1" applyAlignment="1">
      <alignment vertical="top"/>
    </xf>
    <xf numFmtId="0" fontId="27" fillId="0" borderId="55" xfId="0" applyFont="1" applyBorder="1" applyAlignment="1">
      <alignment vertical="top"/>
    </xf>
    <xf numFmtId="0" fontId="0" fillId="0" borderId="58" xfId="0" applyFill="1" applyBorder="1" applyAlignment="1"/>
    <xf numFmtId="0" fontId="0" fillId="0" borderId="48" xfId="0" applyFill="1" applyBorder="1" applyAlignment="1"/>
    <xf numFmtId="0" fontId="0" fillId="0" borderId="41" xfId="0" applyFill="1" applyBorder="1" applyAlignment="1">
      <alignment vertical="top"/>
    </xf>
    <xf numFmtId="0" fontId="31" fillId="0" borderId="0" xfId="0" applyFont="1" applyBorder="1"/>
    <xf numFmtId="0" fontId="31" fillId="0" borderId="43" xfId="0" applyFont="1" applyBorder="1"/>
    <xf numFmtId="0" fontId="15" fillId="0" borderId="25" xfId="0" applyFont="1" applyBorder="1" applyAlignment="1">
      <alignment horizontal="center" wrapText="1"/>
    </xf>
    <xf numFmtId="4" fontId="0" fillId="0" borderId="2" xfId="0" applyNumberFormat="1" applyBorder="1"/>
    <xf numFmtId="0" fontId="34" fillId="0" borderId="55" xfId="1" applyFont="1" applyBorder="1" applyAlignment="1">
      <alignment horizontal="center"/>
    </xf>
    <xf numFmtId="0" fontId="0" fillId="0" borderId="58" xfId="0" applyBorder="1"/>
    <xf numFmtId="0" fontId="0" fillId="0" borderId="9" xfId="0" applyBorder="1"/>
    <xf numFmtId="0" fontId="0" fillId="0" borderId="16" xfId="0" applyFill="1" applyBorder="1" applyAlignment="1">
      <alignment horizontal="right"/>
    </xf>
    <xf numFmtId="4" fontId="0" fillId="0" borderId="5" xfId="0" applyNumberFormat="1" applyBorder="1"/>
    <xf numFmtId="0" fontId="0" fillId="2" borderId="0" xfId="0" applyFill="1" applyBorder="1"/>
    <xf numFmtId="0" fontId="13" fillId="2" borderId="25" xfId="1" applyFont="1" applyFill="1" applyBorder="1" applyAlignment="1"/>
    <xf numFmtId="0" fontId="15" fillId="0" borderId="26" xfId="0" applyFont="1" applyBorder="1" applyAlignment="1">
      <alignment vertical="top"/>
    </xf>
    <xf numFmtId="0" fontId="15" fillId="0" borderId="55" xfId="0" applyFont="1" applyBorder="1" applyAlignment="1">
      <alignment vertical="top"/>
    </xf>
    <xf numFmtId="0" fontId="15" fillId="0" borderId="25" xfId="0" applyFont="1" applyBorder="1" applyAlignment="1">
      <alignment vertical="top"/>
    </xf>
    <xf numFmtId="0" fontId="0" fillId="0" borderId="9" xfId="0" applyBorder="1"/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4" xfId="0" applyBorder="1" applyAlignment="1">
      <alignment horizontal="right"/>
    </xf>
    <xf numFmtId="0" fontId="0" fillId="0" borderId="58" xfId="0" applyBorder="1"/>
    <xf numFmtId="0" fontId="0" fillId="0" borderId="25" xfId="0" applyBorder="1" applyAlignment="1">
      <alignment vertical="top"/>
    </xf>
    <xf numFmtId="0" fontId="15" fillId="0" borderId="26" xfId="0" applyFont="1" applyBorder="1" applyAlignment="1">
      <alignment horizontal="center" vertical="top"/>
    </xf>
    <xf numFmtId="0" fontId="0" fillId="0" borderId="42" xfId="0" applyBorder="1"/>
    <xf numFmtId="0" fontId="0" fillId="0" borderId="10" xfId="0" applyBorder="1" applyAlignment="1">
      <alignment vertical="top"/>
    </xf>
    <xf numFmtId="0" fontId="15" fillId="0" borderId="0" xfId="0" applyFont="1" applyAlignment="1">
      <alignment wrapText="1"/>
    </xf>
    <xf numFmtId="0" fontId="15" fillId="0" borderId="26" xfId="0" applyFont="1" applyBorder="1"/>
    <xf numFmtId="0" fontId="0" fillId="2" borderId="17" xfId="0" applyFill="1" applyBorder="1"/>
    <xf numFmtId="0" fontId="0" fillId="2" borderId="58" xfId="0" applyFill="1" applyBorder="1" applyAlignment="1">
      <alignment vertical="top"/>
    </xf>
    <xf numFmtId="49" fontId="27" fillId="0" borderId="26" xfId="0" applyNumberFormat="1" applyFont="1" applyBorder="1" applyAlignment="1">
      <alignment horizontal="center" vertical="top" wrapText="1"/>
    </xf>
    <xf numFmtId="49" fontId="27" fillId="0" borderId="55" xfId="0" applyNumberFormat="1" applyFont="1" applyBorder="1" applyAlignment="1">
      <alignment horizontal="center" vertical="top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25" xfId="0" applyNumberFormat="1" applyFont="1" applyBorder="1" applyAlignment="1">
      <alignment horizontal="center" vertical="top"/>
    </xf>
    <xf numFmtId="49" fontId="28" fillId="0" borderId="26" xfId="0" applyNumberFormat="1" applyFont="1" applyBorder="1" applyAlignment="1">
      <alignment horizontal="center" wrapText="1"/>
    </xf>
    <xf numFmtId="49" fontId="28" fillId="0" borderId="55" xfId="0" applyNumberFormat="1" applyFont="1" applyBorder="1" applyAlignment="1">
      <alignment horizontal="center" wrapText="1"/>
    </xf>
    <xf numFmtId="49" fontId="27" fillId="0" borderId="26" xfId="0" applyNumberFormat="1" applyFont="1" applyBorder="1" applyAlignment="1">
      <alignment horizontal="center" wrapText="1"/>
    </xf>
    <xf numFmtId="49" fontId="27" fillId="0" borderId="25" xfId="0" applyNumberFormat="1" applyFont="1" applyBorder="1" applyAlignment="1">
      <alignment horizontal="center"/>
    </xf>
    <xf numFmtId="0" fontId="20" fillId="0" borderId="25" xfId="0" applyFont="1" applyBorder="1" applyAlignment="1">
      <alignment horizontal="center" wrapText="1"/>
    </xf>
    <xf numFmtId="49" fontId="28" fillId="0" borderId="26" xfId="0" applyNumberFormat="1" applyFont="1" applyBorder="1" applyAlignment="1">
      <alignment horizontal="center"/>
    </xf>
    <xf numFmtId="49" fontId="28" fillId="0" borderId="55" xfId="0" applyNumberFormat="1" applyFont="1" applyBorder="1" applyAlignment="1">
      <alignment horizontal="center"/>
    </xf>
    <xf numFmtId="49" fontId="27" fillId="0" borderId="55" xfId="0" applyNumberFormat="1" applyFont="1" applyBorder="1" applyAlignment="1">
      <alignment horizontal="center" wrapText="1"/>
    </xf>
    <xf numFmtId="0" fontId="0" fillId="0" borderId="17" xfId="0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0" fillId="0" borderId="52" xfId="0" applyFill="1" applyBorder="1"/>
    <xf numFmtId="0" fontId="15" fillId="0" borderId="6" xfId="0" applyFont="1" applyBorder="1" applyAlignment="1">
      <alignment vertical="top"/>
    </xf>
    <xf numFmtId="0" fontId="27" fillId="0" borderId="25" xfId="0" applyFont="1" applyBorder="1" applyAlignment="1">
      <alignment vertical="top"/>
    </xf>
    <xf numFmtId="0" fontId="0" fillId="0" borderId="58" xfId="0" applyBorder="1"/>
    <xf numFmtId="0" fontId="0" fillId="0" borderId="58" xfId="0" applyFill="1" applyBorder="1" applyAlignment="1">
      <alignment horizontal="left"/>
    </xf>
    <xf numFmtId="0" fontId="0" fillId="2" borderId="40" xfId="0" applyFill="1" applyBorder="1" applyAlignment="1">
      <alignment vertical="top"/>
    </xf>
    <xf numFmtId="0" fontId="15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26" xfId="0" applyBorder="1" applyAlignment="1">
      <alignment wrapText="1"/>
    </xf>
    <xf numFmtId="0" fontId="36" fillId="0" borderId="32" xfId="0" applyFont="1" applyBorder="1"/>
    <xf numFmtId="0" fontId="0" fillId="0" borderId="9" xfId="0" applyBorder="1"/>
    <xf numFmtId="0" fontId="0" fillId="0" borderId="67" xfId="0" applyFill="1" applyBorder="1" applyAlignment="1"/>
    <xf numFmtId="0" fontId="13" fillId="0" borderId="10" xfId="1" applyFont="1" applyFill="1" applyBorder="1" applyAlignment="1">
      <alignment horizontal="center" wrapText="1"/>
    </xf>
    <xf numFmtId="0" fontId="13" fillId="0" borderId="12" xfId="1" applyFont="1" applyFill="1" applyBorder="1" applyAlignment="1">
      <alignment horizontal="center"/>
    </xf>
    <xf numFmtId="0" fontId="15" fillId="0" borderId="22" xfId="0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wrapText="1"/>
    </xf>
    <xf numFmtId="0" fontId="15" fillId="0" borderId="11" xfId="0" applyFont="1" applyBorder="1" applyAlignment="1">
      <alignment horizontal="center" vertical="center" wrapText="1"/>
    </xf>
    <xf numFmtId="0" fontId="0" fillId="0" borderId="11" xfId="0" applyBorder="1"/>
    <xf numFmtId="4" fontId="0" fillId="0" borderId="68" xfId="0" applyNumberFormat="1" applyFill="1" applyBorder="1"/>
    <xf numFmtId="0" fontId="0" fillId="0" borderId="67" xfId="0" applyFill="1" applyBorder="1"/>
    <xf numFmtId="0" fontId="0" fillId="0" borderId="67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37" fillId="0" borderId="0" xfId="0" applyFont="1"/>
    <xf numFmtId="0" fontId="38" fillId="0" borderId="0" xfId="0" applyFont="1"/>
    <xf numFmtId="0" fontId="39" fillId="0" borderId="0" xfId="0" applyFont="1"/>
    <xf numFmtId="0" fontId="37" fillId="0" borderId="0" xfId="0" applyFont="1" applyAlignment="1">
      <alignment horizontal="center"/>
    </xf>
    <xf numFmtId="0" fontId="40" fillId="0" borderId="0" xfId="0" applyFont="1"/>
    <xf numFmtId="0" fontId="41" fillId="0" borderId="0" xfId="0" applyFont="1"/>
    <xf numFmtId="0" fontId="25" fillId="0" borderId="25" xfId="0" applyFont="1" applyBorder="1"/>
    <xf numFmtId="0" fontId="25" fillId="0" borderId="31" xfId="0" applyFont="1" applyFill="1" applyBorder="1"/>
    <xf numFmtId="0" fontId="25" fillId="0" borderId="13" xfId="0" applyFont="1" applyFill="1" applyBorder="1"/>
    <xf numFmtId="0" fontId="25" fillId="0" borderId="9" xfId="0" applyFont="1" applyFill="1" applyBorder="1"/>
    <xf numFmtId="0" fontId="25" fillId="0" borderId="11" xfId="0" applyFont="1" applyFill="1" applyBorder="1"/>
    <xf numFmtId="0" fontId="25" fillId="0" borderId="31" xfId="0" applyFont="1" applyBorder="1"/>
    <xf numFmtId="0" fontId="25" fillId="2" borderId="9" xfId="0" applyFont="1" applyFill="1" applyBorder="1"/>
    <xf numFmtId="0" fontId="15" fillId="0" borderId="0" xfId="0" applyFont="1" applyBorder="1" applyAlignment="1">
      <alignment horizontal="center" wrapText="1"/>
    </xf>
    <xf numFmtId="4" fontId="42" fillId="0" borderId="0" xfId="0" applyNumberFormat="1" applyFont="1" applyBorder="1"/>
    <xf numFmtId="0" fontId="40" fillId="0" borderId="0" xfId="0" applyFont="1" applyBorder="1" applyAlignment="1">
      <alignment horizontal="center" wrapText="1"/>
    </xf>
    <xf numFmtId="0" fontId="38" fillId="0" borderId="0" xfId="0" applyFont="1" applyBorder="1" applyAlignment="1">
      <alignment horizontal="center"/>
    </xf>
    <xf numFmtId="0" fontId="43" fillId="0" borderId="0" xfId="0" applyFont="1"/>
    <xf numFmtId="0" fontId="0" fillId="0" borderId="9" xfId="0" applyBorder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41" xfId="0" applyBorder="1"/>
    <xf numFmtId="0" fontId="15" fillId="0" borderId="6" xfId="0" applyFont="1" applyBorder="1" applyAlignment="1">
      <alignment horizontal="center" vertical="top"/>
    </xf>
    <xf numFmtId="0" fontId="15" fillId="0" borderId="34" xfId="0" applyFont="1" applyBorder="1" applyAlignment="1">
      <alignment horizontal="center" vertical="top"/>
    </xf>
    <xf numFmtId="0" fontId="0" fillId="0" borderId="58" xfId="0" applyBorder="1"/>
    <xf numFmtId="0" fontId="15" fillId="0" borderId="21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0" fontId="0" fillId="0" borderId="25" xfId="0" applyBorder="1" applyAlignment="1">
      <alignment vertical="top"/>
    </xf>
    <xf numFmtId="0" fontId="20" fillId="0" borderId="55" xfId="0" applyFont="1" applyBorder="1" applyAlignment="1">
      <alignment vertical="top"/>
    </xf>
    <xf numFmtId="0" fontId="15" fillId="0" borderId="18" xfId="0" applyFont="1" applyBorder="1" applyAlignment="1">
      <alignment horizontal="center" wrapText="1"/>
    </xf>
    <xf numFmtId="0" fontId="15" fillId="0" borderId="18" xfId="0" applyFont="1" applyBorder="1" applyAlignment="1">
      <alignment horizontal="center" vertical="top"/>
    </xf>
    <xf numFmtId="0" fontId="15" fillId="0" borderId="14" xfId="0" applyFont="1" applyBorder="1" applyAlignment="1"/>
    <xf numFmtId="0" fontId="15" fillId="0" borderId="15" xfId="0" applyFont="1" applyBorder="1" applyAlignment="1"/>
    <xf numFmtId="4" fontId="29" fillId="0" borderId="18" xfId="0" applyNumberFormat="1" applyFont="1" applyBorder="1" applyAlignment="1"/>
    <xf numFmtId="0" fontId="15" fillId="0" borderId="6" xfId="0" applyFont="1" applyBorder="1" applyAlignment="1">
      <alignment horizontal="right" vertical="top"/>
    </xf>
    <xf numFmtId="0" fontId="0" fillId="0" borderId="9" xfId="0" applyFont="1" applyFill="1" applyBorder="1" applyAlignment="1">
      <alignment horizontal="right"/>
    </xf>
    <xf numFmtId="0" fontId="0" fillId="2" borderId="41" xfId="0" applyFill="1" applyBorder="1" applyAlignment="1">
      <alignment vertical="top"/>
    </xf>
    <xf numFmtId="0" fontId="13" fillId="0" borderId="25" xfId="1" applyFont="1" applyBorder="1" applyAlignment="1">
      <alignment horizontal="right" vertical="top"/>
    </xf>
    <xf numFmtId="0" fontId="13" fillId="0" borderId="26" xfId="1" applyFont="1" applyBorder="1" applyAlignment="1">
      <alignment vertical="top"/>
    </xf>
    <xf numFmtId="0" fontId="20" fillId="0" borderId="26" xfId="0" applyFont="1" applyBorder="1" applyAlignment="1">
      <alignment vertical="top"/>
    </xf>
    <xf numFmtId="0" fontId="0" fillId="0" borderId="1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20" fillId="0" borderId="0" xfId="0" applyFont="1" applyBorder="1" applyAlignment="1">
      <alignment vertical="top"/>
    </xf>
    <xf numFmtId="4" fontId="0" fillId="0" borderId="2" xfId="0" applyNumberFormat="1" applyFill="1" applyBorder="1"/>
    <xf numFmtId="0" fontId="0" fillId="0" borderId="58" xfId="0" applyBorder="1"/>
    <xf numFmtId="0" fontId="0" fillId="2" borderId="53" xfId="0" applyFill="1" applyBorder="1"/>
    <xf numFmtId="0" fontId="0" fillId="2" borderId="13" xfId="0" applyFill="1" applyBorder="1" applyAlignment="1">
      <alignment horizontal="right"/>
    </xf>
    <xf numFmtId="4" fontId="26" fillId="2" borderId="18" xfId="0" applyNumberFormat="1" applyFont="1" applyFill="1" applyBorder="1"/>
    <xf numFmtId="0" fontId="0" fillId="2" borderId="16" xfId="0" applyFill="1" applyBorder="1"/>
    <xf numFmtId="0" fontId="0" fillId="2" borderId="5" xfId="0" applyFill="1" applyBorder="1"/>
    <xf numFmtId="0" fontId="0" fillId="0" borderId="9" xfId="0" applyBorder="1"/>
    <xf numFmtId="0" fontId="0" fillId="0" borderId="49" xfId="0" applyBorder="1" applyAlignment="1"/>
    <xf numFmtId="0" fontId="0" fillId="0" borderId="24" xfId="0" applyFill="1" applyBorder="1" applyAlignment="1">
      <alignment vertical="top"/>
    </xf>
    <xf numFmtId="0" fontId="0" fillId="0" borderId="58" xfId="0" applyBorder="1"/>
    <xf numFmtId="0" fontId="0" fillId="0" borderId="0" xfId="0" applyBorder="1" applyAlignment="1">
      <alignment vertical="top"/>
    </xf>
    <xf numFmtId="0" fontId="0" fillId="0" borderId="55" xfId="0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9" xfId="0" applyBorder="1"/>
    <xf numFmtId="0" fontId="0" fillId="0" borderId="55" xfId="0" applyBorder="1" applyAlignment="1">
      <alignment vertical="top"/>
    </xf>
    <xf numFmtId="0" fontId="0" fillId="0" borderId="50" xfId="0" applyFill="1" applyBorder="1" applyAlignment="1">
      <alignment vertical="top"/>
    </xf>
    <xf numFmtId="0" fontId="0" fillId="0" borderId="50" xfId="0" applyFill="1" applyBorder="1" applyAlignment="1">
      <alignment horizontal="left"/>
    </xf>
    <xf numFmtId="0" fontId="0" fillId="0" borderId="7" xfId="0" applyFill="1" applyBorder="1"/>
    <xf numFmtId="17" fontId="0" fillId="0" borderId="26" xfId="0" applyNumberFormat="1" applyBorder="1" applyAlignment="1">
      <alignment vertical="top"/>
    </xf>
    <xf numFmtId="0" fontId="0" fillId="0" borderId="10" xfId="0" applyBorder="1" applyAlignment="1">
      <alignment horizontal="center"/>
    </xf>
    <xf numFmtId="0" fontId="0" fillId="0" borderId="59" xfId="0" applyBorder="1" applyAlignment="1"/>
    <xf numFmtId="49" fontId="0" fillId="0" borderId="26" xfId="0" applyNumberFormat="1" applyBorder="1" applyAlignment="1">
      <alignment vertical="top"/>
    </xf>
    <xf numFmtId="49" fontId="0" fillId="0" borderId="25" xfId="0" applyNumberFormat="1" applyBorder="1" applyAlignment="1">
      <alignment vertical="top"/>
    </xf>
    <xf numFmtId="0" fontId="0" fillId="0" borderId="50" xfId="0" applyFill="1" applyBorder="1" applyAlignment="1">
      <alignment horizontal="right" vertical="top"/>
    </xf>
    <xf numFmtId="0" fontId="24" fillId="0" borderId="9" xfId="0" applyFont="1" applyBorder="1"/>
    <xf numFmtId="0" fontId="15" fillId="0" borderId="10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49" fontId="27" fillId="0" borderId="26" xfId="0" applyNumberFormat="1" applyFont="1" applyBorder="1" applyAlignment="1">
      <alignment vertical="top" wrapText="1"/>
    </xf>
    <xf numFmtId="49" fontId="27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5" xfId="0" applyBorder="1" applyAlignment="1">
      <alignment horizontal="center" vertical="top"/>
    </xf>
    <xf numFmtId="14" fontId="15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26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5" fillId="0" borderId="26" xfId="0" applyFont="1" applyBorder="1" applyAlignment="1"/>
    <xf numFmtId="0" fontId="0" fillId="0" borderId="25" xfId="0" applyBorder="1" applyAlignment="1"/>
    <xf numFmtId="0" fontId="15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2" borderId="2" xfId="0" applyFont="1" applyFill="1" applyBorder="1" applyAlignment="1">
      <alignment vertical="top"/>
    </xf>
    <xf numFmtId="0" fontId="15" fillId="2" borderId="3" xfId="0" applyFont="1" applyFill="1" applyBorder="1" applyAlignment="1">
      <alignment vertical="top"/>
    </xf>
    <xf numFmtId="0" fontId="15" fillId="0" borderId="8" xfId="0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15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56" xfId="0" applyBorder="1" applyAlignment="1">
      <alignment vertical="center"/>
    </xf>
    <xf numFmtId="0" fontId="0" fillId="0" borderId="28" xfId="0" applyBorder="1" applyAlignment="1">
      <alignment vertical="center"/>
    </xf>
    <xf numFmtId="0" fontId="15" fillId="0" borderId="2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60" xfId="0" applyBorder="1" applyAlignment="1">
      <alignment vertical="center"/>
    </xf>
    <xf numFmtId="0" fontId="15" fillId="0" borderId="23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3" xfId="0" applyBorder="1" applyAlignment="1">
      <alignment vertical="top"/>
    </xf>
    <xf numFmtId="0" fontId="0" fillId="0" borderId="60" xfId="0" applyBorder="1" applyAlignment="1">
      <alignment vertical="top"/>
    </xf>
    <xf numFmtId="0" fontId="15" fillId="0" borderId="2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0" fillId="0" borderId="58" xfId="0" applyBorder="1"/>
    <xf numFmtId="0" fontId="0" fillId="0" borderId="56" xfId="0" applyBorder="1"/>
    <xf numFmtId="0" fontId="0" fillId="0" borderId="9" xfId="0" applyBorder="1"/>
    <xf numFmtId="0" fontId="0" fillId="0" borderId="10" xfId="0" applyBorder="1" applyAlignment="1">
      <alignment vertical="top"/>
    </xf>
    <xf numFmtId="0" fontId="0" fillId="0" borderId="17" xfId="0" applyBorder="1" applyAlignment="1">
      <alignment vertical="top"/>
    </xf>
    <xf numFmtId="0" fontId="15" fillId="0" borderId="6" xfId="0" applyFont="1" applyBorder="1" applyAlignment="1">
      <alignment horizontal="center" vertical="top"/>
    </xf>
    <xf numFmtId="0" fontId="15" fillId="0" borderId="34" xfId="0" applyFont="1" applyBorder="1" applyAlignment="1">
      <alignment horizontal="center" vertical="top"/>
    </xf>
    <xf numFmtId="0" fontId="15" fillId="0" borderId="33" xfId="0" applyFont="1" applyBorder="1" applyAlignment="1">
      <alignment horizontal="center"/>
    </xf>
    <xf numFmtId="0" fontId="0" fillId="0" borderId="24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3" xfId="0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32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5" fillId="0" borderId="26" xfId="0" applyFont="1" applyBorder="1" applyAlignment="1">
      <alignment vertical="top"/>
    </xf>
    <xf numFmtId="0" fontId="15" fillId="0" borderId="25" xfId="0" applyFont="1" applyBorder="1" applyAlignment="1">
      <alignment vertical="top"/>
    </xf>
    <xf numFmtId="0" fontId="15" fillId="0" borderId="67" xfId="0" applyFont="1" applyBorder="1" applyAlignment="1">
      <alignment vertical="top"/>
    </xf>
    <xf numFmtId="0" fontId="15" fillId="0" borderId="77" xfId="0" applyFont="1" applyBorder="1" applyAlignment="1">
      <alignment vertical="top"/>
    </xf>
    <xf numFmtId="0" fontId="0" fillId="0" borderId="54" xfId="0" applyBorder="1" applyAlignment="1">
      <alignment vertical="center"/>
    </xf>
    <xf numFmtId="0" fontId="0" fillId="0" borderId="48" xfId="0" applyBorder="1" applyAlignment="1">
      <alignment vertical="center"/>
    </xf>
    <xf numFmtId="0" fontId="15" fillId="0" borderId="74" xfId="0" applyFont="1" applyBorder="1" applyAlignment="1">
      <alignment vertical="top"/>
    </xf>
    <xf numFmtId="0" fontId="15" fillId="0" borderId="63" xfId="0" applyFont="1" applyBorder="1" applyAlignment="1">
      <alignment vertical="top"/>
    </xf>
    <xf numFmtId="0" fontId="0" fillId="0" borderId="25" xfId="0" applyBorder="1" applyAlignment="1">
      <alignment vertical="center"/>
    </xf>
    <xf numFmtId="0" fontId="15" fillId="0" borderId="23" xfId="0" applyFont="1" applyBorder="1" applyAlignment="1">
      <alignment vertical="center"/>
    </xf>
    <xf numFmtId="0" fontId="15" fillId="0" borderId="2" xfId="0" applyFont="1" applyBorder="1" applyAlignment="1">
      <alignment vertical="top"/>
    </xf>
    <xf numFmtId="0" fontId="15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0" fillId="0" borderId="49" xfId="0" applyBorder="1"/>
    <xf numFmtId="0" fontId="0" fillId="0" borderId="41" xfId="0" applyBorder="1"/>
    <xf numFmtId="0" fontId="15" fillId="2" borderId="53" xfId="0" applyFont="1" applyFill="1" applyBorder="1" applyAlignment="1">
      <alignment vertical="top"/>
    </xf>
    <xf numFmtId="0" fontId="15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0" xfId="0" applyAlignment="1">
      <alignment horizontal="center"/>
    </xf>
    <xf numFmtId="0" fontId="15" fillId="0" borderId="0" xfId="0" applyFont="1" applyBorder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3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0" fillId="0" borderId="75" xfId="0" applyBorder="1" applyAlignment="1">
      <alignment vertical="top"/>
    </xf>
    <xf numFmtId="0" fontId="0" fillId="0" borderId="68" xfId="0" applyBorder="1" applyAlignment="1">
      <alignment vertical="top"/>
    </xf>
    <xf numFmtId="0" fontId="15" fillId="0" borderId="62" xfId="0" applyFont="1" applyBorder="1" applyAlignment="1">
      <alignment vertical="top"/>
    </xf>
    <xf numFmtId="0" fontId="15" fillId="0" borderId="66" xfId="0" applyFont="1" applyBorder="1" applyAlignment="1">
      <alignment vertical="top"/>
    </xf>
    <xf numFmtId="0" fontId="15" fillId="0" borderId="45" xfId="0" applyFont="1" applyBorder="1" applyAlignment="1">
      <alignment vertical="top"/>
    </xf>
    <xf numFmtId="0" fontId="15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2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15" fillId="0" borderId="21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0" fontId="0" fillId="0" borderId="28" xfId="0" applyBorder="1" applyAlignment="1">
      <alignment vertical="top"/>
    </xf>
    <xf numFmtId="0" fontId="15" fillId="0" borderId="32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top"/>
    </xf>
    <xf numFmtId="0" fontId="15" fillId="0" borderId="28" xfId="0" applyFont="1" applyBorder="1" applyAlignment="1">
      <alignment horizontal="center" vertical="top"/>
    </xf>
    <xf numFmtId="49" fontId="28" fillId="0" borderId="55" xfId="0" applyNumberFormat="1" applyFont="1" applyBorder="1" applyAlignment="1">
      <alignment vertical="top" wrapText="1"/>
    </xf>
    <xf numFmtId="0" fontId="35" fillId="0" borderId="55" xfId="0" applyFont="1" applyBorder="1" applyAlignment="1">
      <alignment vertical="top" wrapText="1"/>
    </xf>
    <xf numFmtId="0" fontId="27" fillId="0" borderId="55" xfId="0" applyFont="1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12" fillId="0" borderId="10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3" fillId="0" borderId="55" xfId="1" applyFont="1" applyBorder="1" applyAlignment="1">
      <alignment horizontal="right" vertical="top"/>
    </xf>
    <xf numFmtId="0" fontId="20" fillId="0" borderId="55" xfId="0" applyFont="1" applyBorder="1" applyAlignment="1">
      <alignment horizontal="right" vertical="top"/>
    </xf>
    <xf numFmtId="0" fontId="27" fillId="0" borderId="26" xfId="0" applyFont="1" applyBorder="1" applyAlignment="1">
      <alignment vertical="top" wrapText="1"/>
    </xf>
    <xf numFmtId="0" fontId="27" fillId="0" borderId="55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right" vertical="top" wrapText="1"/>
    </xf>
    <xf numFmtId="0" fontId="0" fillId="0" borderId="53" xfId="0" applyBorder="1" applyAlignment="1">
      <alignment horizontal="right" vertical="top" wrapText="1"/>
    </xf>
    <xf numFmtId="0" fontId="0" fillId="0" borderId="28" xfId="0" applyBorder="1" applyAlignment="1">
      <alignment horizontal="right" vertical="top" wrapText="1"/>
    </xf>
    <xf numFmtId="0" fontId="19" fillId="0" borderId="26" xfId="0" applyFont="1" applyBorder="1" applyAlignment="1">
      <alignment wrapText="1"/>
    </xf>
    <xf numFmtId="0" fontId="0" fillId="0" borderId="25" xfId="0" applyBorder="1" applyAlignment="1">
      <alignment wrapText="1"/>
    </xf>
    <xf numFmtId="0" fontId="27" fillId="2" borderId="26" xfId="0" applyFont="1" applyFill="1" applyBorder="1" applyAlignment="1">
      <alignment vertical="top" wrapText="1"/>
    </xf>
    <xf numFmtId="0" fontId="27" fillId="2" borderId="25" xfId="0" applyFont="1" applyFill="1" applyBorder="1" applyAlignment="1">
      <alignment vertical="top" wrapText="1"/>
    </xf>
    <xf numFmtId="0" fontId="15" fillId="0" borderId="35" xfId="0" applyFont="1" applyBorder="1" applyAlignment="1">
      <alignment horizontal="center"/>
    </xf>
    <xf numFmtId="0" fontId="15" fillId="0" borderId="26" xfId="0" applyFont="1" applyBorder="1" applyAlignment="1">
      <alignment horizontal="right" vertical="top"/>
    </xf>
    <xf numFmtId="0" fontId="0" fillId="0" borderId="55" xfId="0" applyBorder="1" applyAlignment="1">
      <alignment horizontal="right" vertical="top"/>
    </xf>
    <xf numFmtId="0" fontId="15" fillId="0" borderId="26" xfId="0" applyFont="1" applyBorder="1" applyAlignment="1">
      <alignment horizontal="left" wrapText="1"/>
    </xf>
    <xf numFmtId="0" fontId="15" fillId="0" borderId="55" xfId="0" applyFont="1" applyBorder="1" applyAlignment="1">
      <alignment horizontal="left" wrapText="1"/>
    </xf>
    <xf numFmtId="0" fontId="6" fillId="0" borderId="26" xfId="0" applyFont="1" applyBorder="1" applyAlignment="1">
      <alignment horizontal="left" vertical="top" wrapText="1"/>
    </xf>
    <xf numFmtId="0" fontId="6" fillId="0" borderId="5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19" fillId="0" borderId="26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" xfId="0" applyFill="1" applyBorder="1" applyAlignment="1"/>
    <xf numFmtId="0" fontId="0" fillId="0" borderId="7" xfId="0" applyBorder="1" applyAlignment="1"/>
    <xf numFmtId="0" fontId="19" fillId="0" borderId="26" xfId="0" applyFont="1" applyBorder="1" applyAlignment="1">
      <alignment horizontal="right" vertical="top" wrapText="1"/>
    </xf>
    <xf numFmtId="0" fontId="0" fillId="0" borderId="25" xfId="0" applyBorder="1" applyAlignment="1">
      <alignment horizontal="right" vertical="top" wrapText="1"/>
    </xf>
    <xf numFmtId="0" fontId="19" fillId="0" borderId="10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5" xfId="0" applyBorder="1" applyAlignment="1">
      <alignment vertical="top"/>
    </xf>
    <xf numFmtId="0" fontId="0" fillId="0" borderId="55" xfId="0" applyBorder="1" applyAlignment="1">
      <alignment vertical="top" wrapText="1"/>
    </xf>
    <xf numFmtId="0" fontId="19" fillId="0" borderId="25" xfId="0" applyFont="1" applyBorder="1" applyAlignment="1">
      <alignment vertical="top" wrapText="1"/>
    </xf>
    <xf numFmtId="0" fontId="9" fillId="0" borderId="26" xfId="0" applyFont="1" applyBorder="1" applyAlignment="1">
      <alignment horizontal="right" vertical="top" wrapText="1"/>
    </xf>
    <xf numFmtId="0" fontId="9" fillId="0" borderId="55" xfId="0" applyFont="1" applyBorder="1" applyAlignment="1">
      <alignment horizontal="right" vertical="top" wrapText="1"/>
    </xf>
    <xf numFmtId="0" fontId="15" fillId="0" borderId="24" xfId="0" applyFont="1" applyBorder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0" fontId="0" fillId="0" borderId="23" xfId="0" applyFill="1" applyBorder="1" applyAlignment="1">
      <alignment horizontal="right" vertical="top"/>
    </xf>
    <xf numFmtId="0" fontId="0" fillId="0" borderId="51" xfId="0" applyBorder="1" applyAlignment="1">
      <alignment horizontal="right" vertical="top"/>
    </xf>
    <xf numFmtId="4" fontId="0" fillId="0" borderId="25" xfId="0" applyNumberFormat="1" applyBorder="1" applyAlignment="1">
      <alignment vertical="top"/>
    </xf>
    <xf numFmtId="0" fontId="19" fillId="0" borderId="1" xfId="0" applyFont="1" applyBorder="1" applyAlignment="1">
      <alignment horizontal="right" wrapText="1"/>
    </xf>
    <xf numFmtId="0" fontId="19" fillId="0" borderId="28" xfId="0" applyFont="1" applyBorder="1" applyAlignment="1">
      <alignment horizontal="right" wrapText="1"/>
    </xf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>
      <alignment horizontal="center" wrapText="1"/>
    </xf>
    <xf numFmtId="0" fontId="15" fillId="0" borderId="17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32" xfId="0" applyBorder="1" applyAlignment="1">
      <alignment vertical="top"/>
    </xf>
    <xf numFmtId="0" fontId="0" fillId="0" borderId="0" xfId="0" applyBorder="1" applyAlignment="1">
      <alignment vertical="top"/>
    </xf>
    <xf numFmtId="0" fontId="5" fillId="0" borderId="26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0" fillId="0" borderId="32" xfId="0" applyFill="1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4" fontId="0" fillId="0" borderId="26" xfId="0" applyNumberFormat="1" applyFill="1" applyBorder="1" applyAlignment="1">
      <alignment vertical="top"/>
    </xf>
    <xf numFmtId="49" fontId="27" fillId="0" borderId="26" xfId="0" applyNumberFormat="1" applyFont="1" applyBorder="1" applyAlignment="1">
      <alignment horizontal="center" wrapText="1"/>
    </xf>
    <xf numFmtId="49" fontId="27" fillId="0" borderId="55" xfId="0" applyNumberFormat="1" applyFont="1" applyBorder="1" applyAlignment="1">
      <alignment horizontal="center" wrapText="1"/>
    </xf>
    <xf numFmtId="49" fontId="27" fillId="0" borderId="25" xfId="0" applyNumberFormat="1" applyFont="1" applyBorder="1" applyAlignment="1">
      <alignment horizontal="center" wrapText="1"/>
    </xf>
    <xf numFmtId="0" fontId="5" fillId="0" borderId="55" xfId="0" applyFont="1" applyBorder="1" applyAlignment="1">
      <alignment horizontal="center" vertical="top"/>
    </xf>
    <xf numFmtId="0" fontId="37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0" fillId="0" borderId="34" xfId="0" applyBorder="1" applyAlignment="1">
      <alignment horizontal="center" vertical="center"/>
    </xf>
    <xf numFmtId="49" fontId="28" fillId="0" borderId="33" xfId="0" applyNumberFormat="1" applyFont="1" applyBorder="1" applyAlignment="1">
      <alignment vertical="top" wrapText="1"/>
    </xf>
    <xf numFmtId="0" fontId="20" fillId="0" borderId="35" xfId="0" applyFont="1" applyBorder="1" applyAlignment="1">
      <alignment vertical="top" wrapText="1"/>
    </xf>
    <xf numFmtId="49" fontId="27" fillId="0" borderId="55" xfId="0" applyNumberFormat="1" applyFont="1" applyBorder="1" applyAlignment="1">
      <alignment vertical="top" wrapText="1"/>
    </xf>
    <xf numFmtId="49" fontId="21" fillId="0" borderId="43" xfId="0" applyNumberFormat="1" applyFont="1" applyBorder="1" applyAlignment="1">
      <alignment vertical="top" wrapText="1"/>
    </xf>
    <xf numFmtId="0" fontId="0" fillId="0" borderId="43" xfId="0" applyBorder="1" applyAlignment="1">
      <alignment vertical="top" wrapText="1"/>
    </xf>
    <xf numFmtId="49" fontId="21" fillId="0" borderId="33" xfId="0" applyNumberFormat="1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14" fontId="15" fillId="0" borderId="42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5" fillId="0" borderId="58" xfId="0" applyFont="1" applyBorder="1" applyAlignment="1">
      <alignment horizontal="center" vertical="top"/>
    </xf>
    <xf numFmtId="0" fontId="0" fillId="0" borderId="58" xfId="0" applyBorder="1" applyAlignment="1">
      <alignment horizontal="center" vertical="top"/>
    </xf>
    <xf numFmtId="0" fontId="13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0" fontId="1" fillId="0" borderId="26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49" fontId="28" fillId="0" borderId="26" xfId="0" applyNumberFormat="1" applyFont="1" applyBorder="1" applyAlignment="1">
      <alignment horizontal="center" vertical="top" wrapText="1"/>
    </xf>
    <xf numFmtId="49" fontId="28" fillId="0" borderId="55" xfId="0" applyNumberFormat="1" applyFont="1" applyBorder="1" applyAlignment="1">
      <alignment horizontal="center" vertical="top" wrapText="1"/>
    </xf>
    <xf numFmtId="0" fontId="20" fillId="0" borderId="25" xfId="0" applyFont="1" applyBorder="1" applyAlignment="1">
      <alignment horizontal="center" vertical="top" wrapText="1"/>
    </xf>
    <xf numFmtId="0" fontId="27" fillId="0" borderId="21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15" fillId="0" borderId="17" xfId="0" applyFont="1" applyBorder="1" applyAlignment="1">
      <alignment horizontal="center" wrapText="1"/>
    </xf>
    <xf numFmtId="0" fontId="15" fillId="0" borderId="34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49" fontId="28" fillId="0" borderId="23" xfId="0" applyNumberFormat="1" applyFont="1" applyBorder="1" applyAlignment="1">
      <alignment vertical="top" wrapText="1"/>
    </xf>
    <xf numFmtId="49" fontId="28" fillId="0" borderId="7" xfId="0" applyNumberFormat="1" applyFont="1" applyBorder="1" applyAlignment="1">
      <alignment vertical="top" wrapText="1"/>
    </xf>
    <xf numFmtId="0" fontId="20" fillId="0" borderId="7" xfId="0" applyFont="1" applyBorder="1" applyAlignment="1">
      <alignment vertical="top"/>
    </xf>
    <xf numFmtId="49" fontId="28" fillId="0" borderId="26" xfId="0" applyNumberFormat="1" applyFont="1" applyBorder="1" applyAlignment="1">
      <alignment vertical="top" wrapText="1"/>
    </xf>
    <xf numFmtId="0" fontId="20" fillId="0" borderId="55" xfId="0" applyFont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6"/>
  <sheetViews>
    <sheetView tabSelected="1" workbookViewId="0">
      <selection activeCell="F193" sqref="F193:H195"/>
    </sheetView>
  </sheetViews>
  <sheetFormatPr defaultRowHeight="15" x14ac:dyDescent="0.25"/>
  <cols>
    <col min="2" max="2" width="25" customWidth="1"/>
    <col min="3" max="3" width="28.42578125" customWidth="1"/>
    <col min="4" max="4" width="20.140625" customWidth="1"/>
    <col min="5" max="5" width="16" customWidth="1"/>
    <col min="6" max="6" width="10.5703125" customWidth="1"/>
    <col min="7" max="7" width="26.28515625" customWidth="1"/>
    <col min="8" max="8" width="13.140625" customWidth="1"/>
    <col min="9" max="9" width="13.28515625" hidden="1" customWidth="1"/>
    <col min="10" max="10" width="11.5703125" hidden="1" customWidth="1"/>
    <col min="11" max="11" width="13.140625" hidden="1" customWidth="1"/>
    <col min="13" max="15" width="11.7109375" bestFit="1" customWidth="1"/>
  </cols>
  <sheetData>
    <row r="2" spans="1:11" x14ac:dyDescent="0.25">
      <c r="B2" t="s">
        <v>88</v>
      </c>
    </row>
    <row r="3" spans="1:11" x14ac:dyDescent="0.25">
      <c r="A3" s="88"/>
      <c r="B3" s="88"/>
      <c r="C3" s="88"/>
      <c r="D3" s="88" t="s">
        <v>166</v>
      </c>
      <c r="E3" s="88"/>
      <c r="F3" s="88"/>
      <c r="G3" s="88"/>
      <c r="H3" s="88" t="s">
        <v>14</v>
      </c>
      <c r="I3" s="88"/>
      <c r="J3" s="88"/>
    </row>
    <row r="4" spans="1:11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11" x14ac:dyDescent="0.25">
      <c r="A5" s="88"/>
      <c r="B5" s="1139" t="s">
        <v>21</v>
      </c>
      <c r="C5" s="1139"/>
      <c r="D5" s="1139"/>
      <c r="E5" s="1139"/>
      <c r="F5" s="1139"/>
      <c r="G5" s="1139"/>
      <c r="H5" s="1139"/>
      <c r="I5" s="487"/>
      <c r="J5" s="487"/>
    </row>
    <row r="6" spans="1:11" ht="15.75" thickBot="1" x14ac:dyDescent="0.3">
      <c r="A6" s="88"/>
      <c r="B6" s="487"/>
      <c r="C6" s="487"/>
      <c r="D6" s="487"/>
      <c r="E6" s="487"/>
      <c r="F6" s="487"/>
      <c r="G6" s="487"/>
      <c r="H6" s="487"/>
      <c r="I6" s="487"/>
      <c r="J6" s="487"/>
    </row>
    <row r="7" spans="1:11" ht="45.75" thickBot="1" x14ac:dyDescent="0.3">
      <c r="A7" s="1064" t="s">
        <v>0</v>
      </c>
      <c r="B7" s="1140" t="s">
        <v>1</v>
      </c>
      <c r="C7" s="1142" t="s">
        <v>29</v>
      </c>
      <c r="D7" s="1144" t="s">
        <v>2</v>
      </c>
      <c r="E7" s="1142" t="s">
        <v>48</v>
      </c>
      <c r="F7" s="164" t="s">
        <v>59</v>
      </c>
      <c r="G7" s="1146" t="s">
        <v>49</v>
      </c>
      <c r="H7" s="1148" t="s">
        <v>65</v>
      </c>
      <c r="I7" s="732" t="s">
        <v>69</v>
      </c>
      <c r="J7" s="488" t="s">
        <v>82</v>
      </c>
      <c r="K7" s="180" t="s">
        <v>66</v>
      </c>
    </row>
    <row r="8" spans="1:11" ht="15.75" thickBot="1" x14ac:dyDescent="0.3">
      <c r="A8" s="1059"/>
      <c r="B8" s="1141"/>
      <c r="C8" s="1143"/>
      <c r="D8" s="1145"/>
      <c r="E8" s="1143"/>
      <c r="F8" s="313"/>
      <c r="G8" s="1147"/>
      <c r="H8" s="1149"/>
      <c r="I8" s="733" t="s">
        <v>67</v>
      </c>
      <c r="J8" s="492" t="s">
        <v>83</v>
      </c>
      <c r="K8" s="208"/>
    </row>
    <row r="9" spans="1:11" ht="15.75" thickBot="1" x14ac:dyDescent="0.3">
      <c r="A9" s="218">
        <v>1</v>
      </c>
      <c r="B9" s="429" t="s">
        <v>36</v>
      </c>
      <c r="C9" s="104" t="s">
        <v>141</v>
      </c>
      <c r="D9" s="104" t="s">
        <v>127</v>
      </c>
      <c r="E9" s="19" t="s">
        <v>198</v>
      </c>
      <c r="F9" s="610" t="s">
        <v>128</v>
      </c>
      <c r="G9" s="50" t="s">
        <v>200</v>
      </c>
      <c r="H9" s="65">
        <v>80000</v>
      </c>
      <c r="I9" s="622"/>
      <c r="J9" s="193"/>
      <c r="K9" s="42"/>
    </row>
    <row r="10" spans="1:11" ht="15.75" thickBot="1" x14ac:dyDescent="0.3">
      <c r="A10" s="220"/>
      <c r="B10" s="471"/>
      <c r="C10" s="103" t="s">
        <v>199</v>
      </c>
      <c r="D10" s="357"/>
      <c r="E10" s="8"/>
      <c r="F10" s="766"/>
      <c r="G10" s="23"/>
      <c r="H10" s="166"/>
      <c r="I10" s="291"/>
      <c r="J10" s="193"/>
      <c r="K10" s="42"/>
    </row>
    <row r="11" spans="1:11" ht="15.75" hidden="1" thickBot="1" x14ac:dyDescent="0.3">
      <c r="A11" s="219">
        <v>2</v>
      </c>
      <c r="B11" s="429" t="s">
        <v>36</v>
      </c>
      <c r="C11" s="104"/>
      <c r="D11" s="104"/>
      <c r="E11" s="104"/>
      <c r="F11" s="1028"/>
      <c r="G11" s="29"/>
      <c r="H11" s="65"/>
      <c r="I11" s="632"/>
      <c r="J11" s="65"/>
      <c r="K11" s="478"/>
    </row>
    <row r="12" spans="1:11" ht="15.75" hidden="1" thickBot="1" x14ac:dyDescent="0.3">
      <c r="A12" s="219"/>
      <c r="B12" s="470"/>
      <c r="C12" s="90"/>
      <c r="D12" s="90"/>
      <c r="E12" s="90"/>
      <c r="F12" s="599"/>
      <c r="G12" s="20"/>
      <c r="H12" s="167"/>
      <c r="I12" s="630"/>
      <c r="J12" s="193"/>
      <c r="K12" s="478"/>
    </row>
    <row r="13" spans="1:11" ht="15.75" hidden="1" thickBot="1" x14ac:dyDescent="0.3">
      <c r="A13" s="219"/>
      <c r="B13" s="470"/>
      <c r="C13" s="207"/>
      <c r="D13" s="207"/>
      <c r="E13" s="207"/>
      <c r="F13" s="234"/>
      <c r="G13" s="221"/>
      <c r="H13" s="221"/>
      <c r="I13" s="260"/>
      <c r="J13" s="193"/>
      <c r="K13" s="478"/>
    </row>
    <row r="14" spans="1:11" ht="15.75" hidden="1" thickBot="1" x14ac:dyDescent="0.3">
      <c r="A14" s="308">
        <v>3</v>
      </c>
      <c r="B14" s="480" t="s">
        <v>36</v>
      </c>
      <c r="C14" s="16"/>
      <c r="D14" s="104"/>
      <c r="E14" s="16"/>
      <c r="F14" s="386"/>
      <c r="G14" s="102"/>
      <c r="H14" s="26"/>
      <c r="I14" s="262"/>
      <c r="J14" s="65"/>
      <c r="K14" s="478"/>
    </row>
    <row r="15" spans="1:11" ht="15.75" hidden="1" thickBot="1" x14ac:dyDescent="0.3">
      <c r="A15" s="309"/>
      <c r="B15" s="489"/>
      <c r="C15" s="22"/>
      <c r="D15" s="90"/>
      <c r="E15" s="22"/>
      <c r="F15" s="412"/>
      <c r="G15" s="103"/>
      <c r="H15" s="27"/>
      <c r="I15" s="260"/>
      <c r="J15" s="193"/>
      <c r="K15" s="478"/>
    </row>
    <row r="16" spans="1:11" ht="15.75" hidden="1" thickBot="1" x14ac:dyDescent="0.3">
      <c r="A16" s="307"/>
      <c r="B16" s="489"/>
      <c r="C16" s="106"/>
      <c r="D16" s="207"/>
      <c r="E16" s="207"/>
      <c r="F16" s="140"/>
      <c r="G16" s="20"/>
      <c r="H16" s="42"/>
      <c r="I16" s="260"/>
      <c r="J16" s="193"/>
      <c r="K16" s="478"/>
    </row>
    <row r="17" spans="1:14" hidden="1" x14ac:dyDescent="0.25">
      <c r="A17" s="343"/>
      <c r="B17" s="489"/>
      <c r="C17" s="195"/>
      <c r="D17" s="490"/>
      <c r="E17" s="490"/>
      <c r="F17" s="203"/>
      <c r="G17" s="23"/>
      <c r="H17" s="193"/>
      <c r="I17" s="260"/>
      <c r="J17" s="193"/>
      <c r="K17" s="478"/>
    </row>
    <row r="18" spans="1:14" hidden="1" x14ac:dyDescent="0.25">
      <c r="A18" s="1098"/>
      <c r="B18" s="1150"/>
      <c r="C18" s="344"/>
      <c r="D18" s="483"/>
      <c r="E18" s="310"/>
      <c r="F18" s="241"/>
      <c r="G18" s="24"/>
      <c r="H18" s="86"/>
      <c r="I18" s="320"/>
      <c r="J18" s="86"/>
      <c r="K18" s="478"/>
    </row>
    <row r="19" spans="1:14" hidden="1" x14ac:dyDescent="0.25">
      <c r="A19" s="1098"/>
      <c r="B19" s="1150"/>
      <c r="C19" s="178"/>
      <c r="D19" s="7"/>
      <c r="E19" s="483"/>
      <c r="F19" s="122"/>
      <c r="G19" s="253"/>
      <c r="H19" s="193"/>
      <c r="I19" s="291"/>
      <c r="J19" s="193"/>
      <c r="K19" s="478"/>
    </row>
    <row r="20" spans="1:14" hidden="1" x14ac:dyDescent="0.25">
      <c r="A20" s="1098"/>
      <c r="B20" s="1150"/>
      <c r="C20" s="473"/>
      <c r="D20" s="483"/>
      <c r="E20" s="483"/>
      <c r="F20" s="38"/>
      <c r="G20" s="253"/>
      <c r="H20" s="274"/>
      <c r="I20" s="272"/>
      <c r="J20" s="274"/>
      <c r="K20" s="478"/>
    </row>
    <row r="21" spans="1:14" ht="15.75" hidden="1" thickBot="1" x14ac:dyDescent="0.3">
      <c r="A21" s="1098"/>
      <c r="B21" s="1151"/>
      <c r="C21" s="484"/>
      <c r="D21" s="373"/>
      <c r="E21" s="373"/>
      <c r="F21" s="213"/>
      <c r="G21" s="280"/>
      <c r="H21" s="294"/>
      <c r="I21" s="409"/>
      <c r="J21" s="294"/>
      <c r="K21" s="478"/>
    </row>
    <row r="22" spans="1:14" hidden="1" x14ac:dyDescent="0.25">
      <c r="A22" s="1097">
        <v>2</v>
      </c>
      <c r="B22" s="1152" t="s">
        <v>36</v>
      </c>
      <c r="C22" s="104"/>
      <c r="D22" s="16"/>
      <c r="E22" s="104"/>
      <c r="F22" s="138"/>
      <c r="G22" s="51"/>
      <c r="H22" s="193"/>
      <c r="I22" s="131"/>
      <c r="J22" s="48"/>
      <c r="K22" s="478"/>
    </row>
    <row r="23" spans="1:14" ht="15.75" hidden="1" thickBot="1" x14ac:dyDescent="0.3">
      <c r="A23" s="1067"/>
      <c r="B23" s="1153"/>
      <c r="C23" s="207"/>
      <c r="D23" s="6"/>
      <c r="E23" s="207"/>
      <c r="F23" s="140"/>
      <c r="G23" s="36"/>
      <c r="H23" s="42"/>
      <c r="I23" s="322"/>
      <c r="J23" s="48"/>
      <c r="K23" s="478"/>
    </row>
    <row r="24" spans="1:14" hidden="1" x14ac:dyDescent="0.25">
      <c r="A24" s="1154"/>
      <c r="B24" s="372"/>
      <c r="C24" s="104"/>
      <c r="D24" s="104"/>
      <c r="E24" s="19"/>
      <c r="F24" s="138"/>
      <c r="G24" s="23"/>
      <c r="H24" s="48"/>
      <c r="I24" s="290"/>
      <c r="J24" s="48"/>
      <c r="K24" s="478"/>
    </row>
    <row r="25" spans="1:14" ht="15.75" hidden="1" thickBot="1" x14ac:dyDescent="0.3">
      <c r="A25" s="1155"/>
      <c r="B25" s="1158"/>
      <c r="C25" s="90"/>
      <c r="D25" s="90"/>
      <c r="E25" s="8"/>
      <c r="F25" s="138"/>
      <c r="G25" s="23"/>
      <c r="H25" s="48"/>
      <c r="I25" s="322"/>
      <c r="J25" s="48"/>
      <c r="K25" s="300"/>
    </row>
    <row r="26" spans="1:14" hidden="1" x14ac:dyDescent="0.25">
      <c r="A26" s="1156"/>
      <c r="B26" s="1159"/>
      <c r="C26" s="1128"/>
      <c r="D26" s="341"/>
      <c r="E26" s="341"/>
      <c r="F26" s="138"/>
      <c r="G26" s="23"/>
      <c r="H26" s="48"/>
      <c r="I26" s="271"/>
      <c r="J26" s="48"/>
      <c r="K26" s="477"/>
    </row>
    <row r="27" spans="1:14" ht="15.75" hidden="1" thickBot="1" x14ac:dyDescent="0.3">
      <c r="A27" s="1157"/>
      <c r="B27" s="1160"/>
      <c r="C27" s="1129"/>
      <c r="D27" s="373"/>
      <c r="E27" s="373"/>
      <c r="F27" s="373"/>
      <c r="G27" s="250"/>
      <c r="H27" s="294"/>
      <c r="I27" s="409"/>
      <c r="J27" s="274"/>
      <c r="K27" s="478"/>
    </row>
    <row r="28" spans="1:14" ht="15.75" thickBot="1" x14ac:dyDescent="0.3">
      <c r="A28" s="1081" t="s">
        <v>19</v>
      </c>
      <c r="B28" s="1072"/>
      <c r="C28" s="1072"/>
      <c r="D28" s="1072"/>
      <c r="E28" s="1072"/>
      <c r="F28" s="1072"/>
      <c r="G28" s="1072"/>
      <c r="H28" s="442">
        <f>SUM(H9:H27)</f>
        <v>80000</v>
      </c>
      <c r="I28" s="442">
        <f>SUM(I9:I27)</f>
        <v>0</v>
      </c>
      <c r="J28" s="442">
        <f>SUM(J9:J27)</f>
        <v>0</v>
      </c>
      <c r="K28" s="442">
        <f>K9+K14+K15+K16+K17+K18+K22+K23+K24+K25+K10+K11+K12+K13+K26</f>
        <v>0</v>
      </c>
      <c r="N28" s="43"/>
    </row>
    <row r="29" spans="1:14" hidden="1" x14ac:dyDescent="0.25">
      <c r="A29" s="1130"/>
      <c r="B29" s="1132"/>
      <c r="C29" s="1134"/>
      <c r="D29" s="485"/>
      <c r="E29" s="1136"/>
      <c r="F29" s="431"/>
      <c r="G29" s="432"/>
      <c r="H29" s="404"/>
      <c r="I29" s="526"/>
      <c r="J29" s="404"/>
      <c r="K29" s="478"/>
    </row>
    <row r="30" spans="1:14" ht="15.75" hidden="1" thickBot="1" x14ac:dyDescent="0.3">
      <c r="A30" s="1131"/>
      <c r="B30" s="1133"/>
      <c r="C30" s="1135"/>
      <c r="D30" s="486"/>
      <c r="E30" s="1137"/>
      <c r="F30" s="433"/>
      <c r="G30" s="434"/>
      <c r="H30" s="435"/>
      <c r="I30" s="527"/>
      <c r="J30" s="404"/>
      <c r="K30" s="478"/>
    </row>
    <row r="31" spans="1:14" x14ac:dyDescent="0.25">
      <c r="A31" s="472">
        <v>1</v>
      </c>
      <c r="B31" s="813" t="s">
        <v>27</v>
      </c>
      <c r="C31" s="227" t="s">
        <v>141</v>
      </c>
      <c r="D31" s="104" t="s">
        <v>96</v>
      </c>
      <c r="E31" s="16" t="s">
        <v>201</v>
      </c>
      <c r="F31" s="69" t="s">
        <v>128</v>
      </c>
      <c r="G31" s="51" t="s">
        <v>203</v>
      </c>
      <c r="H31" s="193">
        <v>316350.81</v>
      </c>
      <c r="I31" s="424"/>
      <c r="J31" s="274"/>
      <c r="K31" s="478"/>
    </row>
    <row r="32" spans="1:14" ht="15.75" thickBot="1" x14ac:dyDescent="0.3">
      <c r="A32" s="484"/>
      <c r="B32" s="814"/>
      <c r="C32" s="178" t="s">
        <v>202</v>
      </c>
      <c r="D32" s="207"/>
      <c r="E32" s="6"/>
      <c r="F32" s="373"/>
      <c r="G32" s="280"/>
      <c r="H32" s="294"/>
      <c r="I32" s="409"/>
      <c r="J32" s="294"/>
      <c r="K32" s="224"/>
    </row>
    <row r="33" spans="1:11" hidden="1" x14ac:dyDescent="0.25">
      <c r="A33" s="374">
        <v>2</v>
      </c>
      <c r="B33" s="813" t="s">
        <v>27</v>
      </c>
      <c r="C33" s="102"/>
      <c r="D33" s="16"/>
      <c r="E33" s="104"/>
      <c r="F33" s="16"/>
      <c r="G33" s="28"/>
      <c r="H33" s="26"/>
      <c r="I33" s="262"/>
      <c r="J33" s="273"/>
      <c r="K33" s="196"/>
    </row>
    <row r="34" spans="1:11" ht="15.75" hidden="1" thickBot="1" x14ac:dyDescent="0.3">
      <c r="A34" s="484"/>
      <c r="B34" s="814"/>
      <c r="C34" s="103"/>
      <c r="D34" s="22"/>
      <c r="E34" s="90"/>
      <c r="F34" s="46"/>
      <c r="G34" s="36"/>
      <c r="H34" s="229"/>
      <c r="I34" s="261"/>
      <c r="J34" s="294"/>
      <c r="K34" s="224"/>
    </row>
    <row r="35" spans="1:11" ht="15.75" hidden="1" thickBot="1" x14ac:dyDescent="0.3">
      <c r="A35" s="1088">
        <v>2</v>
      </c>
      <c r="B35" s="1124" t="s">
        <v>27</v>
      </c>
      <c r="C35" s="104"/>
      <c r="D35" s="104"/>
      <c r="E35" s="104"/>
      <c r="F35" s="234"/>
      <c r="G35" s="81"/>
      <c r="H35" s="408"/>
      <c r="I35" s="264"/>
      <c r="J35" s="273"/>
      <c r="K35" s="196"/>
    </row>
    <row r="36" spans="1:11" ht="15.75" hidden="1" thickBot="1" x14ac:dyDescent="0.3">
      <c r="A36" s="1089"/>
      <c r="B36" s="1125"/>
      <c r="C36" s="106"/>
      <c r="D36" s="207"/>
      <c r="E36" s="207"/>
      <c r="F36" s="203"/>
      <c r="G36" s="51"/>
      <c r="H36" s="193"/>
      <c r="I36" s="350"/>
      <c r="J36" s="296"/>
      <c r="K36" s="300"/>
    </row>
    <row r="37" spans="1:11" ht="15.75" hidden="1" thickBot="1" x14ac:dyDescent="0.3">
      <c r="A37" s="403"/>
      <c r="B37" s="133"/>
      <c r="C37" s="8"/>
      <c r="D37" s="90"/>
      <c r="E37" s="8"/>
      <c r="F37" s="241"/>
      <c r="G37" s="68"/>
      <c r="H37" s="86"/>
      <c r="I37" s="320"/>
      <c r="J37" s="295"/>
      <c r="K37" s="477"/>
    </row>
    <row r="38" spans="1:11" hidden="1" x14ac:dyDescent="0.25">
      <c r="A38" s="466">
        <v>4</v>
      </c>
      <c r="B38" s="466" t="s">
        <v>27</v>
      </c>
      <c r="C38" s="104"/>
      <c r="D38" s="104"/>
      <c r="E38" s="19"/>
      <c r="F38" s="203"/>
      <c r="G38" s="51"/>
      <c r="H38" s="193"/>
      <c r="I38" s="336"/>
      <c r="J38" s="274"/>
      <c r="K38" s="478"/>
    </row>
    <row r="39" spans="1:11" ht="15.75" hidden="1" thickBot="1" x14ac:dyDescent="0.3">
      <c r="A39" s="468"/>
      <c r="B39" s="468"/>
      <c r="C39" s="207"/>
      <c r="D39" s="207"/>
      <c r="E39" s="7"/>
      <c r="F39" s="203"/>
      <c r="G39" s="51"/>
      <c r="H39" s="193"/>
      <c r="I39" s="410"/>
      <c r="J39" s="274"/>
      <c r="K39" s="478"/>
    </row>
    <row r="40" spans="1:11" hidden="1" x14ac:dyDescent="0.25">
      <c r="A40" s="468"/>
      <c r="B40" s="468"/>
      <c r="C40" s="207"/>
      <c r="D40" s="207"/>
      <c r="E40" s="106"/>
      <c r="F40" s="203"/>
      <c r="G40" s="51"/>
      <c r="H40" s="193"/>
      <c r="I40" s="272"/>
      <c r="J40" s="274"/>
      <c r="K40" s="478"/>
    </row>
    <row r="41" spans="1:11" ht="15.75" hidden="1" thickBot="1" x14ac:dyDescent="0.3">
      <c r="A41" s="468"/>
      <c r="B41" s="468"/>
      <c r="C41" s="137"/>
      <c r="D41" s="207"/>
      <c r="E41" s="106"/>
      <c r="F41" s="140"/>
      <c r="G41" s="251"/>
      <c r="H41" s="296"/>
      <c r="I41" s="410"/>
      <c r="J41" s="274"/>
      <c r="K41" s="478"/>
    </row>
    <row r="42" spans="1:11" hidden="1" x14ac:dyDescent="0.25">
      <c r="A42" s="468"/>
      <c r="B42" s="468"/>
      <c r="C42" s="137"/>
      <c r="D42" s="207"/>
      <c r="E42" s="106"/>
      <c r="F42" s="138"/>
      <c r="G42" s="230"/>
      <c r="H42" s="274"/>
      <c r="I42" s="272"/>
      <c r="J42" s="274"/>
      <c r="K42" s="478"/>
    </row>
    <row r="43" spans="1:11" ht="15.75" hidden="1" thickBot="1" x14ac:dyDescent="0.3">
      <c r="A43" s="465"/>
      <c r="B43" s="465"/>
      <c r="C43" s="177"/>
      <c r="D43" s="90"/>
      <c r="E43" s="103"/>
      <c r="F43" s="140"/>
      <c r="G43" s="251"/>
      <c r="H43" s="296"/>
      <c r="I43" s="410"/>
      <c r="J43" s="274"/>
      <c r="K43" s="478"/>
    </row>
    <row r="44" spans="1:11" ht="15.75" hidden="1" thickBot="1" x14ac:dyDescent="0.3">
      <c r="A44" s="468"/>
      <c r="B44" s="468"/>
      <c r="C44" s="177"/>
      <c r="D44" s="90"/>
      <c r="E44" s="185"/>
      <c r="F44" s="45"/>
      <c r="G44" s="110"/>
      <c r="H44" s="108"/>
      <c r="I44" s="271"/>
      <c r="J44" s="274"/>
      <c r="K44" s="478"/>
    </row>
    <row r="45" spans="1:11" hidden="1" x14ac:dyDescent="0.25">
      <c r="A45" s="468"/>
      <c r="B45" s="468"/>
      <c r="C45" s="204"/>
      <c r="D45" s="467"/>
      <c r="E45" s="342"/>
      <c r="F45" s="69"/>
      <c r="G45" s="230"/>
      <c r="H45" s="274"/>
      <c r="I45" s="272"/>
      <c r="J45" s="274"/>
      <c r="K45" s="478"/>
    </row>
    <row r="46" spans="1:11" ht="15.75" hidden="1" thickBot="1" x14ac:dyDescent="0.3">
      <c r="A46" s="468"/>
      <c r="B46" s="468"/>
      <c r="C46" s="467"/>
      <c r="D46" s="467"/>
      <c r="E46" s="342"/>
      <c r="F46" s="71"/>
      <c r="G46" s="252"/>
      <c r="H46" s="294"/>
      <c r="I46" s="409"/>
      <c r="J46" s="274"/>
      <c r="K46" s="478"/>
    </row>
    <row r="47" spans="1:11" ht="15.75" hidden="1" thickBot="1" x14ac:dyDescent="0.3">
      <c r="A47" s="192">
        <v>5</v>
      </c>
      <c r="B47" s="481" t="s">
        <v>27</v>
      </c>
      <c r="C47" s="104"/>
      <c r="D47" s="16"/>
      <c r="E47" s="104"/>
      <c r="F47" s="413"/>
      <c r="G47" s="36"/>
      <c r="H47" s="42"/>
      <c r="I47" s="193"/>
      <c r="J47" s="274">
        <v>0</v>
      </c>
      <c r="K47" s="193"/>
    </row>
    <row r="48" spans="1:11" ht="15.75" hidden="1" thickBot="1" x14ac:dyDescent="0.3">
      <c r="A48" s="467"/>
      <c r="B48" s="468"/>
      <c r="C48" s="207"/>
      <c r="D48" s="6"/>
      <c r="E48" s="207"/>
      <c r="F48" s="53"/>
      <c r="G48" s="20"/>
      <c r="H48" s="229"/>
      <c r="I48" s="193"/>
      <c r="J48" s="274">
        <v>0</v>
      </c>
      <c r="K48" s="274"/>
    </row>
    <row r="49" spans="1:11" hidden="1" x14ac:dyDescent="0.25">
      <c r="A49" s="467"/>
      <c r="B49" s="468"/>
      <c r="C49" s="207"/>
      <c r="D49" s="207"/>
      <c r="E49" s="106"/>
      <c r="F49" s="871"/>
      <c r="G49" s="51"/>
      <c r="H49" s="193"/>
      <c r="I49" s="193"/>
      <c r="J49" s="193"/>
      <c r="K49" s="478"/>
    </row>
    <row r="50" spans="1:11" hidden="1" x14ac:dyDescent="0.25">
      <c r="A50" s="467"/>
      <c r="B50" s="468"/>
      <c r="C50" s="207"/>
      <c r="D50" s="207"/>
      <c r="E50" s="106"/>
      <c r="F50" s="871"/>
      <c r="G50" s="23"/>
      <c r="H50" s="193"/>
      <c r="I50" s="193"/>
      <c r="J50" s="193"/>
      <c r="K50" s="478"/>
    </row>
    <row r="51" spans="1:11" ht="15.75" hidden="1" thickBot="1" x14ac:dyDescent="0.3">
      <c r="A51" s="491"/>
      <c r="B51" s="465"/>
      <c r="C51" s="103"/>
      <c r="D51" s="90"/>
      <c r="E51" s="103"/>
      <c r="F51" s="203"/>
      <c r="G51" s="51"/>
      <c r="H51" s="193"/>
      <c r="I51" s="410"/>
      <c r="J51" s="193"/>
      <c r="K51" s="478"/>
    </row>
    <row r="52" spans="1:11" ht="15.75" thickBot="1" x14ac:dyDescent="0.3">
      <c r="A52" s="1081" t="s">
        <v>10</v>
      </c>
      <c r="B52" s="1072"/>
      <c r="C52" s="1072"/>
      <c r="D52" s="1072"/>
      <c r="E52" s="1072"/>
      <c r="F52" s="1072"/>
      <c r="G52" s="1072"/>
      <c r="H52" s="442">
        <f>SUM(H29:H51)</f>
        <v>316350.81</v>
      </c>
      <c r="I52" s="442">
        <f>SUM(I29:I51)</f>
        <v>0</v>
      </c>
      <c r="J52" s="442">
        <f>SUM(J29:J51)</f>
        <v>0</v>
      </c>
      <c r="K52" s="442">
        <f>SUM(K29:K51)</f>
        <v>0</v>
      </c>
    </row>
    <row r="53" spans="1:11" x14ac:dyDescent="0.25">
      <c r="A53" s="1126">
        <v>1</v>
      </c>
      <c r="B53" s="1073" t="s">
        <v>32</v>
      </c>
      <c r="C53" s="102" t="s">
        <v>126</v>
      </c>
      <c r="D53" s="16" t="s">
        <v>129</v>
      </c>
      <c r="E53" s="104" t="s">
        <v>172</v>
      </c>
      <c r="F53" s="401" t="s">
        <v>128</v>
      </c>
      <c r="G53" s="107" t="s">
        <v>174</v>
      </c>
      <c r="H53" s="26">
        <v>33867.769999999997</v>
      </c>
      <c r="I53" s="19"/>
      <c r="J53" s="105"/>
      <c r="K53" s="477"/>
    </row>
    <row r="54" spans="1:11" ht="15.75" thickBot="1" x14ac:dyDescent="0.3">
      <c r="A54" s="1127"/>
      <c r="B54" s="1074"/>
      <c r="C54" s="103" t="s">
        <v>173</v>
      </c>
      <c r="D54" s="22"/>
      <c r="E54" s="90"/>
      <c r="F54" s="22"/>
      <c r="G54" s="90"/>
      <c r="H54" s="990"/>
      <c r="I54" s="103"/>
      <c r="J54" s="404"/>
      <c r="K54" s="478"/>
    </row>
    <row r="55" spans="1:11" x14ac:dyDescent="0.25">
      <c r="A55" s="218">
        <v>2</v>
      </c>
      <c r="B55" s="1073" t="s">
        <v>32</v>
      </c>
      <c r="C55" s="102" t="s">
        <v>126</v>
      </c>
      <c r="D55" s="16" t="s">
        <v>130</v>
      </c>
      <c r="E55" s="104" t="s">
        <v>175</v>
      </c>
      <c r="F55" s="401" t="s">
        <v>128</v>
      </c>
      <c r="G55" s="107" t="s">
        <v>255</v>
      </c>
      <c r="H55" s="26">
        <v>78912.17</v>
      </c>
      <c r="I55" s="16"/>
      <c r="J55" s="568"/>
      <c r="K55" s="310"/>
    </row>
    <row r="56" spans="1:11" ht="15.75" thickBot="1" x14ac:dyDescent="0.3">
      <c r="A56" s="220"/>
      <c r="B56" s="1074"/>
      <c r="C56" s="103" t="s">
        <v>176</v>
      </c>
      <c r="D56" s="22"/>
      <c r="E56" s="90"/>
      <c r="F56" s="140"/>
      <c r="G56" s="20"/>
      <c r="H56" s="991"/>
      <c r="I56" s="128"/>
      <c r="J56" s="568"/>
      <c r="K56" s="310"/>
    </row>
    <row r="57" spans="1:11" x14ac:dyDescent="0.25">
      <c r="A57" s="218">
        <v>3</v>
      </c>
      <c r="B57" s="1073" t="s">
        <v>32</v>
      </c>
      <c r="C57" s="227" t="s">
        <v>141</v>
      </c>
      <c r="D57" s="104" t="s">
        <v>124</v>
      </c>
      <c r="E57" s="16" t="s">
        <v>204</v>
      </c>
      <c r="F57" s="79" t="s">
        <v>128</v>
      </c>
      <c r="G57" s="50" t="s">
        <v>206</v>
      </c>
      <c r="H57" s="65">
        <v>41006.53</v>
      </c>
      <c r="I57" s="16"/>
      <c r="J57" s="568"/>
      <c r="K57" s="310"/>
    </row>
    <row r="58" spans="1:11" ht="15.75" thickBot="1" x14ac:dyDescent="0.3">
      <c r="A58" s="220"/>
      <c r="B58" s="1074"/>
      <c r="C58" s="134" t="s">
        <v>205</v>
      </c>
      <c r="D58" s="90"/>
      <c r="E58" s="22"/>
      <c r="F58" s="59"/>
      <c r="G58" s="24"/>
      <c r="H58" s="992"/>
      <c r="I58" s="22"/>
      <c r="J58" s="568"/>
      <c r="K58" s="310"/>
    </row>
    <row r="59" spans="1:11" hidden="1" x14ac:dyDescent="0.25">
      <c r="A59" s="218">
        <v>4</v>
      </c>
      <c r="B59" s="1073" t="s">
        <v>32</v>
      </c>
      <c r="C59" s="227"/>
      <c r="D59" s="104"/>
      <c r="E59" s="104"/>
      <c r="F59" s="679"/>
      <c r="G59" s="107"/>
      <c r="H59" s="169"/>
      <c r="I59" s="169"/>
      <c r="J59" s="105"/>
      <c r="K59" s="310"/>
    </row>
    <row r="60" spans="1:11" ht="15.75" hidden="1" thickBot="1" x14ac:dyDescent="0.3">
      <c r="A60" s="220"/>
      <c r="B60" s="1074"/>
      <c r="C60" s="134"/>
      <c r="D60" s="90"/>
      <c r="E60" s="90"/>
      <c r="F60" s="22"/>
      <c r="G60" s="22"/>
      <c r="H60" s="22"/>
      <c r="I60" s="568"/>
      <c r="J60" s="31"/>
      <c r="K60" s="310"/>
    </row>
    <row r="61" spans="1:11" ht="15.75" hidden="1" thickBot="1" x14ac:dyDescent="0.3">
      <c r="A61" s="308">
        <v>5</v>
      </c>
      <c r="B61" s="1073" t="s">
        <v>32</v>
      </c>
      <c r="C61" s="227"/>
      <c r="D61" s="16"/>
      <c r="E61" s="111"/>
      <c r="F61" s="614"/>
      <c r="G61" s="670"/>
      <c r="H61" s="31"/>
      <c r="I61" s="27"/>
      <c r="J61" s="31"/>
      <c r="K61" s="310"/>
    </row>
    <row r="62" spans="1:11" ht="15.75" hidden="1" thickBot="1" x14ac:dyDescent="0.3">
      <c r="A62" s="609"/>
      <c r="B62" s="1074"/>
      <c r="C62" s="178"/>
      <c r="D62" s="6"/>
      <c r="E62" s="7"/>
      <c r="F62" s="22"/>
      <c r="G62" s="22"/>
      <c r="H62" s="357"/>
      <c r="I62" s="145"/>
      <c r="J62" s="608"/>
      <c r="K62" s="207"/>
    </row>
    <row r="63" spans="1:11" ht="15.75" thickBot="1" x14ac:dyDescent="0.3">
      <c r="A63" s="1077" t="s">
        <v>74</v>
      </c>
      <c r="B63" s="1078"/>
      <c r="C63" s="1078"/>
      <c r="D63" s="1078"/>
      <c r="E63" s="1078"/>
      <c r="F63" s="1078"/>
      <c r="G63" s="1078"/>
      <c r="H63" s="441">
        <f>SUM(H53:H62)</f>
        <v>153786.47</v>
      </c>
      <c r="I63" s="441">
        <f t="shared" ref="I63:J63" si="0">SUM(I53:I62)</f>
        <v>0</v>
      </c>
      <c r="J63" s="441">
        <f t="shared" si="0"/>
        <v>0</v>
      </c>
      <c r="K63" s="442">
        <f>SUM(K53:K54)</f>
        <v>0</v>
      </c>
    </row>
    <row r="64" spans="1:11" hidden="1" x14ac:dyDescent="0.25">
      <c r="A64" s="472"/>
      <c r="B64" s="341"/>
      <c r="C64" s="341"/>
      <c r="D64" s="341"/>
      <c r="E64" s="341"/>
      <c r="F64" s="341"/>
      <c r="G64" s="267"/>
      <c r="H64" s="295"/>
      <c r="I64" s="320"/>
      <c r="J64" s="295"/>
      <c r="K64" s="478"/>
    </row>
    <row r="65" spans="1:11" hidden="1" x14ac:dyDescent="0.25">
      <c r="A65" s="473"/>
      <c r="B65" s="483"/>
      <c r="C65" s="483"/>
      <c r="D65" s="483"/>
      <c r="E65" s="483"/>
      <c r="F65" s="483"/>
      <c r="G65" s="265"/>
      <c r="H65" s="274"/>
      <c r="I65" s="291"/>
      <c r="J65" s="274"/>
      <c r="K65" s="478"/>
    </row>
    <row r="66" spans="1:11" ht="15.75" hidden="1" thickBot="1" x14ac:dyDescent="0.3">
      <c r="A66" s="473"/>
      <c r="B66" s="483"/>
      <c r="C66" s="373"/>
      <c r="D66" s="373"/>
      <c r="E66" s="373"/>
      <c r="F66" s="373"/>
      <c r="G66" s="250"/>
      <c r="H66" s="294"/>
      <c r="I66" s="338"/>
      <c r="J66" s="294"/>
      <c r="K66" s="224"/>
    </row>
    <row r="67" spans="1:11" ht="15.75" hidden="1" thickBot="1" x14ac:dyDescent="0.3">
      <c r="A67" s="1079">
        <v>1</v>
      </c>
      <c r="B67" s="479" t="s">
        <v>37</v>
      </c>
      <c r="C67" s="207"/>
      <c r="D67" s="207"/>
      <c r="E67" s="207"/>
      <c r="F67" s="139"/>
      <c r="G67" s="23"/>
      <c r="H67" s="568"/>
      <c r="I67" s="266"/>
      <c r="J67" s="169"/>
      <c r="K67" s="60"/>
    </row>
    <row r="68" spans="1:11" ht="15.75" hidden="1" thickBot="1" x14ac:dyDescent="0.3">
      <c r="A68" s="1080"/>
      <c r="B68" s="469"/>
      <c r="C68" s="207"/>
      <c r="D68" s="207"/>
      <c r="E68" s="207"/>
      <c r="F68" s="285"/>
      <c r="G68" s="252"/>
      <c r="H68" s="296"/>
      <c r="I68" s="322"/>
      <c r="J68" s="296"/>
      <c r="K68" s="300"/>
    </row>
    <row r="69" spans="1:11" ht="15.75" thickBot="1" x14ac:dyDescent="0.3">
      <c r="A69" s="1081" t="s">
        <v>40</v>
      </c>
      <c r="B69" s="1072"/>
      <c r="C69" s="1072"/>
      <c r="D69" s="1072"/>
      <c r="E69" s="1072"/>
      <c r="F69" s="1072"/>
      <c r="G69" s="1082"/>
      <c r="H69" s="448">
        <f>SUM(H67:H68)</f>
        <v>0</v>
      </c>
      <c r="I69" s="448">
        <f t="shared" ref="I69:K69" si="1">SUM(I67:I68)</f>
        <v>0</v>
      </c>
      <c r="J69" s="448">
        <f t="shared" si="1"/>
        <v>0</v>
      </c>
      <c r="K69" s="448">
        <f t="shared" si="1"/>
        <v>0</v>
      </c>
    </row>
    <row r="70" spans="1:11" ht="15.75" hidden="1" thickBot="1" x14ac:dyDescent="0.3">
      <c r="A70" s="1083">
        <v>2</v>
      </c>
      <c r="B70" s="1085" t="s">
        <v>44</v>
      </c>
      <c r="C70" s="102"/>
      <c r="D70" s="104"/>
      <c r="E70" s="104"/>
      <c r="F70" s="235"/>
      <c r="G70" s="79"/>
      <c r="H70" s="79"/>
      <c r="I70" s="425"/>
      <c r="J70" s="395"/>
      <c r="K70" s="477"/>
    </row>
    <row r="71" spans="1:11" ht="15.75" hidden="1" thickBot="1" x14ac:dyDescent="0.3">
      <c r="A71" s="1084"/>
      <c r="B71" s="1086"/>
      <c r="C71" s="103"/>
      <c r="D71" s="90"/>
      <c r="E71" s="90"/>
      <c r="F71" s="206"/>
      <c r="G71" s="53"/>
      <c r="H71" s="53"/>
      <c r="I71" s="426"/>
      <c r="J71" s="299"/>
      <c r="K71" s="478"/>
    </row>
    <row r="72" spans="1:11" ht="15.75" hidden="1" thickBot="1" x14ac:dyDescent="0.3">
      <c r="A72" s="473"/>
      <c r="B72" s="1086"/>
      <c r="C72" s="106"/>
      <c r="D72" s="207"/>
      <c r="E72" s="7"/>
      <c r="F72" s="356"/>
      <c r="G72" s="359"/>
      <c r="H72" s="30"/>
      <c r="I72" s="337"/>
      <c r="J72" s="295"/>
      <c r="K72" s="478"/>
    </row>
    <row r="73" spans="1:11" ht="15.75" hidden="1" thickBot="1" x14ac:dyDescent="0.3">
      <c r="A73" s="473"/>
      <c r="B73" s="1086"/>
      <c r="C73" s="106"/>
      <c r="D73" s="207"/>
      <c r="E73" s="7"/>
      <c r="F73" s="373"/>
      <c r="G73" s="250"/>
      <c r="H73" s="294"/>
      <c r="I73" s="409"/>
      <c r="J73" s="274"/>
      <c r="K73" s="478"/>
    </row>
    <row r="74" spans="1:11" ht="15.75" hidden="1" thickBot="1" x14ac:dyDescent="0.3">
      <c r="A74" s="484"/>
      <c r="B74" s="1086"/>
      <c r="C74" s="102"/>
      <c r="D74" s="104"/>
      <c r="E74" s="19"/>
      <c r="F74" s="102"/>
      <c r="G74" s="287"/>
      <c r="H74" s="102"/>
      <c r="I74" s="111"/>
      <c r="J74" s="274"/>
      <c r="K74" s="478"/>
    </row>
    <row r="75" spans="1:11" ht="15.75" hidden="1" thickBot="1" x14ac:dyDescent="0.3">
      <c r="A75" s="484"/>
      <c r="B75" s="1087"/>
      <c r="C75" s="90"/>
      <c r="D75" s="90"/>
      <c r="E75" s="8"/>
      <c r="F75" s="483"/>
      <c r="G75" s="265"/>
      <c r="H75" s="274"/>
      <c r="I75" s="272"/>
      <c r="J75" s="274"/>
      <c r="K75" s="224"/>
    </row>
    <row r="76" spans="1:11" ht="15.75" thickBot="1" x14ac:dyDescent="0.3">
      <c r="A76" s="1081" t="s">
        <v>45</v>
      </c>
      <c r="B76" s="1072"/>
      <c r="C76" s="1078"/>
      <c r="D76" s="1078"/>
      <c r="E76" s="1078"/>
      <c r="F76" s="1078"/>
      <c r="G76" s="1078"/>
      <c r="H76" s="441">
        <f>SUM(H70:H75)</f>
        <v>0</v>
      </c>
      <c r="I76" s="441">
        <f t="shared" ref="I76:K76" si="2">SUM(I70:I75)</f>
        <v>0</v>
      </c>
      <c r="J76" s="441">
        <f t="shared" si="2"/>
        <v>0</v>
      </c>
      <c r="K76" s="441">
        <f t="shared" si="2"/>
        <v>0</v>
      </c>
    </row>
    <row r="77" spans="1:11" hidden="1" x14ac:dyDescent="0.25">
      <c r="A77" s="1088">
        <v>1</v>
      </c>
      <c r="B77" s="1091" t="s">
        <v>102</v>
      </c>
      <c r="C77" s="970"/>
      <c r="D77" s="613"/>
      <c r="F77" s="1032"/>
      <c r="G77" s="1033"/>
      <c r="H77" s="1033"/>
      <c r="I77" s="427"/>
      <c r="J77" s="276"/>
      <c r="K77" s="295"/>
    </row>
    <row r="78" spans="1:11" ht="15.75" hidden="1" thickBot="1" x14ac:dyDescent="0.3">
      <c r="A78" s="1089"/>
      <c r="B78" s="1092"/>
      <c r="C78" s="207"/>
      <c r="D78" s="207"/>
      <c r="E78" s="207"/>
      <c r="F78" s="138"/>
      <c r="G78" s="230"/>
      <c r="H78" s="274"/>
      <c r="I78" s="272"/>
      <c r="J78" s="274"/>
      <c r="K78" s="478"/>
    </row>
    <row r="79" spans="1:11" hidden="1" x14ac:dyDescent="0.25">
      <c r="A79" s="1089"/>
      <c r="B79" s="1092"/>
      <c r="C79" s="483"/>
      <c r="D79" s="483"/>
      <c r="E79" s="483"/>
      <c r="F79" s="138"/>
      <c r="G79" s="230"/>
      <c r="H79" s="274"/>
      <c r="I79" s="272"/>
      <c r="J79" s="274"/>
      <c r="K79" s="478"/>
    </row>
    <row r="80" spans="1:11" ht="15.75" hidden="1" thickBot="1" x14ac:dyDescent="0.3">
      <c r="A80" s="1090"/>
      <c r="B80" s="1093"/>
      <c r="C80" s="483"/>
      <c r="D80" s="483"/>
      <c r="E80" s="483"/>
      <c r="F80" s="140"/>
      <c r="G80" s="251"/>
      <c r="H80" s="296"/>
      <c r="I80" s="410"/>
      <c r="J80" s="274"/>
      <c r="K80" s="478"/>
    </row>
    <row r="81" spans="1:14" hidden="1" x14ac:dyDescent="0.25">
      <c r="A81" s="1094">
        <v>1</v>
      </c>
      <c r="B81" s="483"/>
      <c r="C81" s="483"/>
      <c r="D81" s="1096"/>
      <c r="E81" s="483"/>
      <c r="F81" s="483"/>
      <c r="G81" s="265"/>
      <c r="H81" s="274"/>
      <c r="I81" s="272"/>
      <c r="J81" s="274"/>
      <c r="K81" s="478"/>
    </row>
    <row r="82" spans="1:14" hidden="1" x14ac:dyDescent="0.25">
      <c r="A82" s="1094"/>
      <c r="B82" s="483"/>
      <c r="C82" s="483"/>
      <c r="D82" s="1096"/>
      <c r="E82" s="483"/>
      <c r="F82" s="483"/>
      <c r="G82" s="265"/>
      <c r="H82" s="274"/>
      <c r="I82" s="272"/>
      <c r="J82" s="274"/>
      <c r="K82" s="478"/>
    </row>
    <row r="83" spans="1:14" hidden="1" x14ac:dyDescent="0.25">
      <c r="A83" s="1094"/>
      <c r="B83" s="483"/>
      <c r="C83" s="483"/>
      <c r="D83" s="1096"/>
      <c r="E83" s="483"/>
      <c r="F83" s="483"/>
      <c r="G83" s="265"/>
      <c r="H83" s="274"/>
      <c r="I83" s="272"/>
      <c r="J83" s="274"/>
      <c r="K83" s="478"/>
    </row>
    <row r="84" spans="1:14" hidden="1" x14ac:dyDescent="0.25">
      <c r="A84" s="1094"/>
      <c r="B84" s="483"/>
      <c r="C84" s="483"/>
      <c r="D84" s="1096"/>
      <c r="E84" s="483"/>
      <c r="F84" s="483"/>
      <c r="G84" s="265"/>
      <c r="H84" s="274"/>
      <c r="I84" s="272"/>
      <c r="J84" s="274"/>
      <c r="K84" s="478"/>
    </row>
    <row r="85" spans="1:14" hidden="1" x14ac:dyDescent="0.25">
      <c r="A85" s="1094"/>
      <c r="B85" s="483"/>
      <c r="C85" s="483"/>
      <c r="D85" s="1096"/>
      <c r="E85" s="483"/>
      <c r="F85" s="483"/>
      <c r="G85" s="265"/>
      <c r="H85" s="274"/>
      <c r="I85" s="272"/>
      <c r="J85" s="274"/>
      <c r="K85" s="478"/>
    </row>
    <row r="86" spans="1:14" hidden="1" x14ac:dyDescent="0.25">
      <c r="A86" s="1094"/>
      <c r="B86" s="483"/>
      <c r="C86" s="483"/>
      <c r="D86" s="1096"/>
      <c r="E86" s="483"/>
      <c r="F86" s="483"/>
      <c r="G86" s="265"/>
      <c r="H86" s="274"/>
      <c r="I86" s="272"/>
      <c r="J86" s="274"/>
      <c r="K86" s="478"/>
    </row>
    <row r="87" spans="1:14" hidden="1" x14ac:dyDescent="0.25">
      <c r="A87" s="1094"/>
      <c r="B87" s="483"/>
      <c r="C87" s="483"/>
      <c r="D87" s="1096"/>
      <c r="E87" s="483"/>
      <c r="F87" s="483"/>
      <c r="G87" s="265"/>
      <c r="H87" s="274"/>
      <c r="I87" s="272"/>
      <c r="J87" s="274"/>
      <c r="K87" s="478"/>
    </row>
    <row r="88" spans="1:14" hidden="1" x14ac:dyDescent="0.25">
      <c r="A88" s="1094"/>
      <c r="B88" s="483"/>
      <c r="C88" s="483"/>
      <c r="D88" s="1096"/>
      <c r="E88" s="483"/>
      <c r="F88" s="483"/>
      <c r="G88" s="265"/>
      <c r="H88" s="274"/>
      <c r="I88" s="272"/>
      <c r="J88" s="274"/>
      <c r="K88" s="478"/>
    </row>
    <row r="89" spans="1:14" hidden="1" x14ac:dyDescent="0.25">
      <c r="A89" s="1094"/>
      <c r="B89" s="483"/>
      <c r="C89" s="483"/>
      <c r="D89" s="483"/>
      <c r="E89" s="483"/>
      <c r="F89" s="483"/>
      <c r="G89" s="265"/>
      <c r="H89" s="274"/>
      <c r="I89" s="272"/>
      <c r="J89" s="274"/>
      <c r="K89" s="478"/>
    </row>
    <row r="90" spans="1:14" hidden="1" x14ac:dyDescent="0.25">
      <c r="A90" s="1094"/>
      <c r="B90" s="483"/>
      <c r="C90" s="483"/>
      <c r="D90" s="483"/>
      <c r="E90" s="483"/>
      <c r="F90" s="483"/>
      <c r="G90" s="265"/>
      <c r="H90" s="274"/>
      <c r="I90" s="272"/>
      <c r="J90" s="274"/>
      <c r="K90" s="478"/>
    </row>
    <row r="91" spans="1:14" ht="15.75" hidden="1" thickBot="1" x14ac:dyDescent="0.3">
      <c r="A91" s="1095"/>
      <c r="B91" s="373"/>
      <c r="C91" s="373"/>
      <c r="D91" s="373"/>
      <c r="E91" s="373"/>
      <c r="F91" s="373"/>
      <c r="G91" s="250"/>
      <c r="H91" s="294"/>
      <c r="I91" s="409"/>
      <c r="J91" s="274"/>
      <c r="K91" s="224"/>
    </row>
    <row r="92" spans="1:14" ht="15.75" thickBot="1" x14ac:dyDescent="0.3">
      <c r="A92" s="1081" t="s">
        <v>103</v>
      </c>
      <c r="B92" s="1072"/>
      <c r="C92" s="1072"/>
      <c r="D92" s="1072"/>
      <c r="E92" s="1072"/>
      <c r="F92" s="1072"/>
      <c r="G92" s="1072"/>
      <c r="H92" s="442">
        <f>SUM(H77:H91)</f>
        <v>0</v>
      </c>
      <c r="I92" s="442">
        <f t="shared" ref="I92:K92" si="3">SUM(I77:I91)</f>
        <v>0</v>
      </c>
      <c r="J92" s="442">
        <f t="shared" si="3"/>
        <v>0</v>
      </c>
      <c r="K92" s="442">
        <f t="shared" si="3"/>
        <v>0</v>
      </c>
    </row>
    <row r="93" spans="1:14" x14ac:dyDescent="0.25">
      <c r="A93" s="823">
        <v>1</v>
      </c>
      <c r="B93" s="1123" t="s">
        <v>31</v>
      </c>
      <c r="C93" s="104" t="s">
        <v>126</v>
      </c>
      <c r="D93" s="16" t="s">
        <v>133</v>
      </c>
      <c r="E93" s="104" t="s">
        <v>177</v>
      </c>
      <c r="F93" s="374" t="s">
        <v>128</v>
      </c>
      <c r="G93" s="29" t="s">
        <v>179</v>
      </c>
      <c r="H93" s="214">
        <v>250000</v>
      </c>
      <c r="I93" s="79"/>
      <c r="J93" s="26"/>
      <c r="K93" s="196"/>
      <c r="N93" s="43"/>
    </row>
    <row r="94" spans="1:14" ht="15.75" thickBot="1" x14ac:dyDescent="0.3">
      <c r="A94" s="824"/>
      <c r="B94" s="1108"/>
      <c r="C94" s="90" t="s">
        <v>178</v>
      </c>
      <c r="D94" s="22"/>
      <c r="E94" s="90"/>
      <c r="F94" s="22"/>
      <c r="G94" s="90"/>
      <c r="H94" s="990"/>
      <c r="I94" s="411"/>
      <c r="J94" s="200"/>
      <c r="K94" s="300"/>
    </row>
    <row r="95" spans="1:14" ht="15.75" thickBot="1" x14ac:dyDescent="0.3">
      <c r="A95" s="816">
        <v>2</v>
      </c>
      <c r="B95" s="813" t="s">
        <v>31</v>
      </c>
      <c r="C95" s="104" t="s">
        <v>126</v>
      </c>
      <c r="D95" s="16" t="s">
        <v>132</v>
      </c>
      <c r="E95" s="104" t="s">
        <v>180</v>
      </c>
      <c r="F95" s="374" t="s">
        <v>128</v>
      </c>
      <c r="G95" s="29" t="s">
        <v>182</v>
      </c>
      <c r="H95" s="214">
        <v>60824</v>
      </c>
      <c r="I95" s="139"/>
      <c r="J95" s="71"/>
      <c r="K95" s="196"/>
    </row>
    <row r="96" spans="1:14" ht="15.75" thickBot="1" x14ac:dyDescent="0.3">
      <c r="A96" s="817"/>
      <c r="B96" s="814"/>
      <c r="C96" s="90" t="s">
        <v>181</v>
      </c>
      <c r="D96" s="22"/>
      <c r="E96" s="90"/>
      <c r="F96" s="140"/>
      <c r="G96" s="20"/>
      <c r="H96" s="991"/>
      <c r="I96" s="138"/>
      <c r="J96" s="387"/>
      <c r="K96" s="300"/>
    </row>
    <row r="97" spans="1:11" ht="15.75" thickBot="1" x14ac:dyDescent="0.3">
      <c r="A97" s="819">
        <v>3</v>
      </c>
      <c r="B97" s="813" t="s">
        <v>31</v>
      </c>
      <c r="C97" s="104" t="s">
        <v>126</v>
      </c>
      <c r="D97" s="16" t="s">
        <v>131</v>
      </c>
      <c r="E97" s="104" t="s">
        <v>183</v>
      </c>
      <c r="F97" s="11" t="s">
        <v>128</v>
      </c>
      <c r="G97" s="20" t="s">
        <v>185</v>
      </c>
      <c r="H97" s="229">
        <v>40000</v>
      </c>
      <c r="I97" s="71"/>
      <c r="J97" s="282"/>
      <c r="K97" s="207"/>
    </row>
    <row r="98" spans="1:11" ht="15.75" thickBot="1" x14ac:dyDescent="0.3">
      <c r="A98" s="817"/>
      <c r="B98" s="818"/>
      <c r="C98" s="90" t="s">
        <v>184</v>
      </c>
      <c r="D98" s="22"/>
      <c r="E98" s="90"/>
      <c r="F98" s="59"/>
      <c r="G98" s="24"/>
      <c r="H98" s="992"/>
      <c r="I98" s="53"/>
      <c r="J98" s="108"/>
      <c r="K98" s="207"/>
    </row>
    <row r="99" spans="1:11" x14ac:dyDescent="0.25">
      <c r="A99" s="1118">
        <v>4</v>
      </c>
      <c r="B99" s="1120" t="s">
        <v>31</v>
      </c>
      <c r="C99" s="102" t="s">
        <v>126</v>
      </c>
      <c r="D99" s="104" t="s">
        <v>186</v>
      </c>
      <c r="E99" s="16" t="s">
        <v>187</v>
      </c>
      <c r="F99" s="196" t="s">
        <v>128</v>
      </c>
      <c r="G99" s="28" t="s">
        <v>189</v>
      </c>
      <c r="H99" s="104">
        <v>38832.870000000003</v>
      </c>
      <c r="I99" s="78"/>
      <c r="J99" s="79"/>
      <c r="K99" s="196"/>
    </row>
    <row r="100" spans="1:11" ht="15.75" thickBot="1" x14ac:dyDescent="0.3">
      <c r="A100" s="1119"/>
      <c r="B100" s="1121"/>
      <c r="C100" s="103" t="s">
        <v>188</v>
      </c>
      <c r="D100" s="90"/>
      <c r="E100" s="22"/>
      <c r="F100" s="69"/>
      <c r="G100" s="23"/>
      <c r="H100" s="993"/>
      <c r="I100" s="544"/>
      <c r="J100" s="298"/>
      <c r="K100" s="300"/>
    </row>
    <row r="101" spans="1:11" ht="15.75" thickBot="1" x14ac:dyDescent="0.3">
      <c r="A101" s="1104">
        <v>5</v>
      </c>
      <c r="B101" s="1116" t="s">
        <v>31</v>
      </c>
      <c r="C101" s="104" t="s">
        <v>141</v>
      </c>
      <c r="D101" s="104" t="s">
        <v>213</v>
      </c>
      <c r="E101" s="19" t="s">
        <v>214</v>
      </c>
      <c r="F101" s="610" t="s">
        <v>128</v>
      </c>
      <c r="G101" s="20" t="s">
        <v>200</v>
      </c>
      <c r="H101" s="53">
        <v>80000</v>
      </c>
      <c r="I101" s="214"/>
      <c r="J101" s="79"/>
      <c r="K101" s="196"/>
    </row>
    <row r="102" spans="1:11" ht="15.75" thickBot="1" x14ac:dyDescent="0.3">
      <c r="A102" s="1122"/>
      <c r="B102" s="1117"/>
      <c r="C102" s="90" t="s">
        <v>215</v>
      </c>
      <c r="D102" s="90"/>
      <c r="E102" s="8"/>
      <c r="F102" s="38"/>
      <c r="G102" s="23"/>
      <c r="H102" s="993"/>
      <c r="I102" s="8"/>
      <c r="J102" s="90"/>
      <c r="K102" s="300"/>
    </row>
    <row r="103" spans="1:11" ht="15.75" thickBot="1" x14ac:dyDescent="0.3">
      <c r="A103" s="1111">
        <v>6</v>
      </c>
      <c r="B103" s="932" t="s">
        <v>31</v>
      </c>
      <c r="C103" s="102" t="s">
        <v>141</v>
      </c>
      <c r="D103" s="104" t="s">
        <v>119</v>
      </c>
      <c r="E103" s="16" t="s">
        <v>164</v>
      </c>
      <c r="F103" s="829" t="s">
        <v>128</v>
      </c>
      <c r="G103" s="101" t="s">
        <v>216</v>
      </c>
      <c r="H103" s="676">
        <v>281934.09999999998</v>
      </c>
      <c r="I103" s="66"/>
      <c r="J103" s="268"/>
      <c r="K103" s="38"/>
    </row>
    <row r="104" spans="1:11" ht="15.75" thickBot="1" x14ac:dyDescent="0.3">
      <c r="A104" s="1112"/>
      <c r="B104" s="933"/>
      <c r="C104" s="102" t="s">
        <v>165</v>
      </c>
      <c r="D104" s="207"/>
      <c r="E104" s="6"/>
      <c r="F104" s="138"/>
      <c r="G104" s="23"/>
      <c r="H104" s="994"/>
      <c r="I104" s="38"/>
      <c r="J104" s="268"/>
      <c r="K104" s="46"/>
    </row>
    <row r="105" spans="1:11" ht="15.75" hidden="1" thickBot="1" x14ac:dyDescent="0.3">
      <c r="A105" s="937"/>
      <c r="B105" s="934"/>
      <c r="C105" s="22"/>
      <c r="D105" s="678"/>
      <c r="E105" s="357"/>
      <c r="F105" s="140"/>
      <c r="G105" s="20"/>
      <c r="H105" s="991"/>
      <c r="I105" s="38"/>
      <c r="J105" s="268"/>
      <c r="K105" s="605"/>
    </row>
    <row r="106" spans="1:11" ht="15.75" thickBot="1" x14ac:dyDescent="0.3">
      <c r="A106" s="936">
        <v>7</v>
      </c>
      <c r="B106" s="1116" t="s">
        <v>31</v>
      </c>
      <c r="C106" s="104" t="s">
        <v>141</v>
      </c>
      <c r="D106" s="16" t="s">
        <v>134</v>
      </c>
      <c r="E106" s="104" t="s">
        <v>217</v>
      </c>
      <c r="F106" s="610" t="s">
        <v>128</v>
      </c>
      <c r="G106" s="29" t="s">
        <v>219</v>
      </c>
      <c r="H106" s="305">
        <v>80748.05</v>
      </c>
      <c r="I106" s="45"/>
      <c r="J106" s="268"/>
      <c r="K106" s="605"/>
    </row>
    <row r="107" spans="1:11" ht="15.75" thickBot="1" x14ac:dyDescent="0.3">
      <c r="A107" s="937"/>
      <c r="B107" s="1117"/>
      <c r="C107" s="90" t="s">
        <v>218</v>
      </c>
      <c r="D107" s="22"/>
      <c r="E107" s="90"/>
      <c r="F107" s="206"/>
      <c r="G107" s="20"/>
      <c r="H107" s="991"/>
      <c r="I107" s="45"/>
      <c r="J107" s="268"/>
      <c r="K107" s="605"/>
    </row>
    <row r="108" spans="1:11" ht="15.75" thickBot="1" x14ac:dyDescent="0.3">
      <c r="A108" s="936">
        <v>8</v>
      </c>
      <c r="B108" s="1116" t="s">
        <v>31</v>
      </c>
      <c r="C108" s="104" t="s">
        <v>142</v>
      </c>
      <c r="D108" s="16" t="s">
        <v>125</v>
      </c>
      <c r="E108" s="104" t="s">
        <v>220</v>
      </c>
      <c r="F108" s="610" t="s">
        <v>128</v>
      </c>
      <c r="G108" s="29" t="s">
        <v>222</v>
      </c>
      <c r="H108" s="79">
        <v>3011234.7</v>
      </c>
      <c r="I108" s="45"/>
      <c r="J108" s="268"/>
      <c r="K108" s="623"/>
    </row>
    <row r="109" spans="1:11" ht="15.75" thickBot="1" x14ac:dyDescent="0.3">
      <c r="A109" s="937"/>
      <c r="B109" s="1117"/>
      <c r="C109" s="90" t="s">
        <v>221</v>
      </c>
      <c r="D109" s="22"/>
      <c r="E109" s="90"/>
      <c r="F109" s="206"/>
      <c r="G109" s="20"/>
      <c r="H109" s="995"/>
      <c r="I109" s="45"/>
      <c r="J109" s="268"/>
      <c r="K109" s="623"/>
    </row>
    <row r="110" spans="1:11" ht="15.75" thickBot="1" x14ac:dyDescent="0.3">
      <c r="A110" s="936">
        <v>9</v>
      </c>
      <c r="B110" s="1116" t="s">
        <v>31</v>
      </c>
      <c r="C110" s="102" t="s">
        <v>126</v>
      </c>
      <c r="D110" s="16" t="s">
        <v>257</v>
      </c>
      <c r="E110" s="104" t="s">
        <v>258</v>
      </c>
      <c r="F110" s="16" t="s">
        <v>128</v>
      </c>
      <c r="G110" s="50" t="s">
        <v>260</v>
      </c>
      <c r="H110" s="214">
        <v>39443.35</v>
      </c>
      <c r="I110" s="45"/>
      <c r="J110" s="268"/>
      <c r="K110" s="623"/>
    </row>
    <row r="111" spans="1:11" ht="15.75" thickBot="1" x14ac:dyDescent="0.3">
      <c r="A111" s="937"/>
      <c r="B111" s="1117"/>
      <c r="C111" s="103" t="s">
        <v>259</v>
      </c>
      <c r="D111" s="22"/>
      <c r="E111" s="90"/>
      <c r="F111" s="206"/>
      <c r="G111" s="20"/>
      <c r="H111" s="995"/>
      <c r="I111" s="170"/>
      <c r="J111" s="268"/>
      <c r="K111" s="623"/>
    </row>
    <row r="112" spans="1:11" ht="15.75" hidden="1" thickBot="1" x14ac:dyDescent="0.3">
      <c r="A112" s="936">
        <v>10</v>
      </c>
      <c r="B112" s="1116" t="s">
        <v>31</v>
      </c>
      <c r="C112" s="104"/>
      <c r="D112" s="16"/>
      <c r="E112" s="104"/>
      <c r="F112" s="39"/>
      <c r="G112" s="84"/>
      <c r="H112" s="27"/>
      <c r="I112" s="38"/>
      <c r="J112" s="268"/>
      <c r="K112" s="623"/>
    </row>
    <row r="113" spans="1:13" ht="15.75" hidden="1" thickBot="1" x14ac:dyDescent="0.3">
      <c r="A113" s="937"/>
      <c r="B113" s="1117"/>
      <c r="C113" s="207"/>
      <c r="D113" s="6"/>
      <c r="E113" s="207"/>
      <c r="F113" s="206"/>
      <c r="G113" s="20"/>
      <c r="H113" s="228"/>
      <c r="I113" s="38"/>
      <c r="J113" s="268"/>
      <c r="K113" s="38"/>
    </row>
    <row r="114" spans="1:13" ht="15.75" hidden="1" thickBot="1" x14ac:dyDescent="0.3">
      <c r="A114" s="936">
        <v>11</v>
      </c>
      <c r="B114" s="1116" t="s">
        <v>31</v>
      </c>
      <c r="C114" s="104"/>
      <c r="D114" s="16"/>
      <c r="E114" s="19"/>
      <c r="F114" s="47"/>
      <c r="G114" s="938"/>
      <c r="H114" s="27"/>
      <c r="I114" s="38"/>
      <c r="J114" s="268"/>
      <c r="K114" s="328"/>
      <c r="M114" s="43"/>
    </row>
    <row r="115" spans="1:13" ht="15.75" hidden="1" thickBot="1" x14ac:dyDescent="0.3">
      <c r="A115" s="937"/>
      <c r="B115" s="1117"/>
      <c r="C115" s="207"/>
      <c r="D115" s="6"/>
      <c r="E115" s="7"/>
      <c r="F115" s="27"/>
      <c r="G115" s="938"/>
      <c r="H115" s="191"/>
      <c r="I115" s="38"/>
      <c r="J115" s="268"/>
      <c r="K115" s="328"/>
    </row>
    <row r="116" spans="1:13" ht="15.75" hidden="1" thickBot="1" x14ac:dyDescent="0.3">
      <c r="A116" s="901">
        <v>12</v>
      </c>
      <c r="B116" s="1114" t="s">
        <v>31</v>
      </c>
      <c r="C116" s="104"/>
      <c r="D116" s="16"/>
      <c r="E116" s="104"/>
      <c r="F116" s="46"/>
      <c r="G116" s="36"/>
      <c r="H116" s="53"/>
      <c r="I116" s="842"/>
      <c r="J116" s="268"/>
      <c r="K116" s="328"/>
    </row>
    <row r="117" spans="1:13" ht="15.75" hidden="1" thickBot="1" x14ac:dyDescent="0.3">
      <c r="A117" s="902"/>
      <c r="B117" s="1115"/>
      <c r="C117" s="207"/>
      <c r="D117" s="6"/>
      <c r="E117" s="207"/>
      <c r="F117" s="138"/>
      <c r="G117" s="23"/>
      <c r="H117" s="69"/>
      <c r="I117" s="731"/>
      <c r="J117" s="268"/>
      <c r="K117" s="328"/>
    </row>
    <row r="118" spans="1:13" ht="15.75" hidden="1" thickBot="1" x14ac:dyDescent="0.3">
      <c r="A118" s="1113">
        <v>13</v>
      </c>
      <c r="B118" s="1107" t="s">
        <v>31</v>
      </c>
      <c r="C118" s="104"/>
      <c r="D118" s="16"/>
      <c r="E118" s="104"/>
      <c r="F118" s="46"/>
      <c r="G118" s="20"/>
      <c r="H118" s="53"/>
      <c r="I118" s="373"/>
      <c r="J118" s="268"/>
      <c r="K118" s="602"/>
    </row>
    <row r="119" spans="1:13" ht="15.75" hidden="1" thickBot="1" x14ac:dyDescent="0.3">
      <c r="A119" s="1113"/>
      <c r="B119" s="1108"/>
      <c r="C119" s="106"/>
      <c r="D119" s="6"/>
      <c r="E119" s="207"/>
      <c r="F119" s="138"/>
      <c r="G119" s="23"/>
      <c r="H119" s="69"/>
      <c r="I119" s="373"/>
      <c r="J119" s="268"/>
      <c r="K119" s="602"/>
    </row>
    <row r="120" spans="1:13" hidden="1" x14ac:dyDescent="0.25">
      <c r="A120" s="1104">
        <v>14</v>
      </c>
      <c r="B120" s="406" t="s">
        <v>31</v>
      </c>
      <c r="C120" s="104"/>
      <c r="D120" s="16"/>
      <c r="E120" s="104"/>
      <c r="F120" s="1005"/>
      <c r="G120" s="24"/>
      <c r="H120" s="71"/>
      <c r="I120" s="38"/>
      <c r="J120" s="40"/>
      <c r="K120" s="478"/>
    </row>
    <row r="121" spans="1:13" ht="15.75" hidden="1" thickBot="1" x14ac:dyDescent="0.3">
      <c r="A121" s="1105"/>
      <c r="B121" s="886"/>
      <c r="C121" s="207"/>
      <c r="D121" s="6"/>
      <c r="E121" s="207"/>
      <c r="F121" s="138"/>
      <c r="G121" s="23"/>
      <c r="H121" s="69"/>
      <c r="I121" s="140"/>
      <c r="J121" s="69"/>
      <c r="K121" s="478"/>
    </row>
    <row r="122" spans="1:13" hidden="1" x14ac:dyDescent="0.25">
      <c r="A122" s="1083">
        <v>15</v>
      </c>
      <c r="B122" s="813" t="s">
        <v>31</v>
      </c>
      <c r="C122" s="104"/>
      <c r="D122" s="16"/>
      <c r="E122" s="104"/>
      <c r="F122" s="16"/>
      <c r="G122" s="28"/>
      <c r="H122" s="26"/>
      <c r="I122" s="214"/>
      <c r="J122" s="675"/>
      <c r="K122" s="196"/>
    </row>
    <row r="123" spans="1:13" ht="15.75" hidden="1" thickBot="1" x14ac:dyDescent="0.3">
      <c r="A123" s="1080"/>
      <c r="B123" s="814"/>
      <c r="C123" s="103"/>
      <c r="D123" s="22"/>
      <c r="E123" s="90"/>
      <c r="F123" s="39"/>
      <c r="G123" s="84"/>
      <c r="H123" s="836"/>
      <c r="I123" s="544"/>
      <c r="J123" s="270"/>
      <c r="K123" s="478"/>
    </row>
    <row r="124" spans="1:13" ht="15.75" hidden="1" thickBot="1" x14ac:dyDescent="0.3">
      <c r="A124" s="1106">
        <v>16</v>
      </c>
      <c r="B124" s="1107" t="s">
        <v>31</v>
      </c>
      <c r="C124" s="102"/>
      <c r="D124" s="971"/>
      <c r="E124" s="19"/>
      <c r="F124" s="942"/>
      <c r="G124" s="29"/>
      <c r="H124" s="79"/>
      <c r="I124" s="214"/>
      <c r="J124" s="40"/>
      <c r="K124" s="229"/>
    </row>
    <row r="125" spans="1:13" ht="15.75" hidden="1" thickBot="1" x14ac:dyDescent="0.3">
      <c r="A125" s="1080"/>
      <c r="B125" s="1108"/>
      <c r="C125" s="103"/>
      <c r="D125" s="22"/>
      <c r="E125" s="8"/>
      <c r="F125" s="46"/>
      <c r="G125" s="36"/>
      <c r="H125" s="718"/>
      <c r="I125" s="412"/>
      <c r="J125" s="298"/>
      <c r="K125" s="478"/>
    </row>
    <row r="126" spans="1:13" hidden="1" x14ac:dyDescent="0.25">
      <c r="A126" s="1104">
        <v>17</v>
      </c>
      <c r="B126" s="1109" t="s">
        <v>31</v>
      </c>
      <c r="C126" s="6"/>
      <c r="D126" s="104"/>
      <c r="E126" s="310"/>
      <c r="F126" s="765"/>
      <c r="G126" s="789"/>
      <c r="H126" s="40"/>
      <c r="I126" s="214"/>
      <c r="J126" s="79"/>
      <c r="K126" s="478"/>
    </row>
    <row r="127" spans="1:13" hidden="1" x14ac:dyDescent="0.25">
      <c r="A127" s="1105"/>
      <c r="B127" s="1110"/>
      <c r="C127" s="6"/>
      <c r="D127" s="207"/>
      <c r="E127" s="6"/>
      <c r="F127" s="138"/>
      <c r="G127" s="23"/>
      <c r="H127" s="69"/>
      <c r="I127" s="69"/>
      <c r="J127" s="92"/>
      <c r="K127" s="224"/>
    </row>
    <row r="128" spans="1:13" ht="15.75" hidden="1" thickBot="1" x14ac:dyDescent="0.3">
      <c r="A128" s="1105"/>
      <c r="B128" s="1110"/>
      <c r="C128" s="207"/>
      <c r="D128" s="207"/>
      <c r="E128" s="207"/>
      <c r="F128" s="138"/>
      <c r="G128" s="23"/>
      <c r="H128" s="69"/>
      <c r="I128" s="71"/>
      <c r="J128" s="270"/>
      <c r="K128" s="300"/>
    </row>
    <row r="129" spans="1:11" ht="15.75" hidden="1" thickBot="1" x14ac:dyDescent="0.3">
      <c r="A129" s="730"/>
      <c r="B129" s="734"/>
      <c r="C129" s="207"/>
      <c r="D129" s="207"/>
      <c r="E129" s="207"/>
      <c r="F129" s="235"/>
      <c r="G129" s="23"/>
      <c r="H129" s="433"/>
      <c r="I129" s="731"/>
      <c r="J129" s="268"/>
      <c r="K129" s="477"/>
    </row>
    <row r="130" spans="1:11" ht="15.75" hidden="1" thickBot="1" x14ac:dyDescent="0.3">
      <c r="A130" s="730"/>
      <c r="B130" s="734"/>
      <c r="C130" s="207"/>
      <c r="D130" s="207"/>
      <c r="E130" s="207"/>
      <c r="F130" s="235"/>
      <c r="G130" s="23"/>
      <c r="H130" s="433"/>
      <c r="I130" s="731"/>
      <c r="J130" s="269"/>
      <c r="K130" s="478"/>
    </row>
    <row r="131" spans="1:11" ht="15.75" hidden="1" thickBot="1" x14ac:dyDescent="0.3">
      <c r="A131" s="815"/>
      <c r="B131" s="734"/>
      <c r="C131" s="207"/>
      <c r="D131" s="207"/>
      <c r="E131" s="207"/>
      <c r="F131" s="829"/>
      <c r="G131" s="24"/>
      <c r="H131" s="837"/>
      <c r="I131" s="229"/>
      <c r="J131" s="269"/>
      <c r="K131" s="478"/>
    </row>
    <row r="132" spans="1:11" ht="15.75" hidden="1" thickBot="1" x14ac:dyDescent="0.3">
      <c r="A132" s="816">
        <v>18</v>
      </c>
      <c r="B132" s="813" t="s">
        <v>31</v>
      </c>
      <c r="C132" s="26"/>
      <c r="D132" s="104"/>
      <c r="E132" s="16"/>
      <c r="F132" s="872"/>
      <c r="G132" s="20"/>
      <c r="H132" s="53"/>
      <c r="I132" s="312"/>
      <c r="J132" s="269"/>
      <c r="K132" s="478"/>
    </row>
    <row r="133" spans="1:11" ht="15.75" hidden="1" thickBot="1" x14ac:dyDescent="0.3">
      <c r="A133" s="817"/>
      <c r="B133" s="814"/>
      <c r="C133" s="25"/>
      <c r="D133" s="207"/>
      <c r="E133" s="6"/>
      <c r="F133" s="883"/>
      <c r="G133" s="24"/>
      <c r="H133" s="373"/>
      <c r="I133" s="38"/>
      <c r="J133" s="269">
        <v>0</v>
      </c>
      <c r="K133" s="478"/>
    </row>
    <row r="134" spans="1:11" hidden="1" x14ac:dyDescent="0.25">
      <c r="A134" s="827">
        <v>19</v>
      </c>
      <c r="B134" s="406" t="s">
        <v>31</v>
      </c>
      <c r="C134" s="104"/>
      <c r="D134" s="16"/>
      <c r="E134" s="104"/>
      <c r="F134" s="139"/>
      <c r="G134" s="29"/>
      <c r="H134" s="268"/>
      <c r="I134" s="170"/>
      <c r="J134" s="221"/>
      <c r="K134" s="478"/>
    </row>
    <row r="135" spans="1:11" ht="15.75" hidden="1" thickBot="1" x14ac:dyDescent="0.3">
      <c r="A135" s="828"/>
      <c r="B135" s="822"/>
      <c r="C135" s="90"/>
      <c r="D135" s="22"/>
      <c r="E135" s="90"/>
      <c r="F135" s="53"/>
      <c r="G135" s="36"/>
      <c r="H135" s="835"/>
      <c r="I135" s="312"/>
      <c r="J135" s="69"/>
      <c r="K135" s="478"/>
    </row>
    <row r="136" spans="1:11" ht="15.75" hidden="1" thickBot="1" x14ac:dyDescent="0.3">
      <c r="A136" s="482">
        <v>20</v>
      </c>
      <c r="B136" s="406" t="s">
        <v>31</v>
      </c>
      <c r="C136" s="207"/>
      <c r="D136" s="6"/>
      <c r="E136" s="7"/>
      <c r="F136" s="170"/>
      <c r="G136" s="58"/>
      <c r="H136" s="221"/>
      <c r="I136" s="83"/>
      <c r="J136" s="53"/>
      <c r="K136" s="478"/>
    </row>
    <row r="137" spans="1:11" ht="15.75" hidden="1" thickBot="1" x14ac:dyDescent="0.3">
      <c r="A137" s="770"/>
      <c r="B137" s="771"/>
      <c r="C137" s="207"/>
      <c r="D137" s="6"/>
      <c r="E137" s="7"/>
      <c r="F137" s="140"/>
      <c r="G137" s="20"/>
      <c r="H137" s="53"/>
      <c r="I137" s="423"/>
      <c r="J137" s="53"/>
      <c r="K137" s="772"/>
    </row>
    <row r="138" spans="1:11" ht="15.75" hidden="1" customHeight="1" thickBot="1" x14ac:dyDescent="0.3">
      <c r="A138" s="474">
        <v>21</v>
      </c>
      <c r="B138" s="406" t="s">
        <v>31</v>
      </c>
      <c r="C138" s="104"/>
      <c r="D138" s="16"/>
      <c r="E138" s="104"/>
      <c r="F138" s="872"/>
      <c r="G138" s="873"/>
      <c r="H138" s="214"/>
      <c r="I138" s="79"/>
      <c r="J138" s="53"/>
      <c r="K138" s="478"/>
    </row>
    <row r="139" spans="1:11" ht="15.75" hidden="1" customHeight="1" thickBot="1" x14ac:dyDescent="0.3">
      <c r="A139" s="475"/>
      <c r="B139" s="476"/>
      <c r="C139" s="90"/>
      <c r="D139" s="22"/>
      <c r="E139" s="90"/>
      <c r="F139" s="22"/>
      <c r="G139" s="22"/>
      <c r="H139" s="836"/>
      <c r="I139" s="426"/>
      <c r="J139" s="228"/>
      <c r="K139" s="478"/>
    </row>
    <row r="140" spans="1:11" hidden="1" x14ac:dyDescent="0.25">
      <c r="A140" s="865">
        <v>22</v>
      </c>
      <c r="B140" s="875" t="s">
        <v>31</v>
      </c>
      <c r="C140" s="102"/>
      <c r="D140" s="16"/>
      <c r="E140" s="104"/>
      <c r="F140" s="78"/>
      <c r="G140" s="101"/>
      <c r="H140" s="101"/>
      <c r="I140" s="341"/>
      <c r="J140" s="221"/>
      <c r="K140" s="478"/>
    </row>
    <row r="141" spans="1:11" ht="15.75" hidden="1" thickBot="1" x14ac:dyDescent="0.3">
      <c r="A141" s="861"/>
      <c r="B141" s="861"/>
      <c r="C141" s="106"/>
      <c r="D141" s="6"/>
      <c r="E141" s="207"/>
      <c r="F141" s="138"/>
      <c r="G141" s="23"/>
      <c r="H141" s="23"/>
      <c r="I141" s="69"/>
      <c r="J141" s="436"/>
      <c r="K141" s="478"/>
    </row>
    <row r="142" spans="1:11" ht="15.75" hidden="1" thickBot="1" x14ac:dyDescent="0.3">
      <c r="A142" s="874"/>
      <c r="B142" s="876"/>
      <c r="C142" s="128"/>
      <c r="D142" s="90"/>
      <c r="E142" s="357"/>
      <c r="F142" s="138"/>
      <c r="G142" s="23"/>
      <c r="H142" s="69"/>
      <c r="I142" s="53"/>
      <c r="J142" s="71"/>
      <c r="K142" s="464"/>
    </row>
    <row r="143" spans="1:11" hidden="1" x14ac:dyDescent="0.25">
      <c r="A143" s="474">
        <v>23</v>
      </c>
      <c r="B143" s="437" t="s">
        <v>31</v>
      </c>
      <c r="C143" s="102"/>
      <c r="D143" s="352"/>
      <c r="E143" s="16"/>
      <c r="F143" s="78"/>
      <c r="G143" s="29"/>
      <c r="H143" s="79"/>
      <c r="I143" s="459"/>
      <c r="J143" s="69"/>
      <c r="K143" s="224"/>
    </row>
    <row r="144" spans="1:11" ht="15.75" hidden="1" thickBot="1" x14ac:dyDescent="0.3">
      <c r="A144" s="475"/>
      <c r="B144" s="233"/>
      <c r="C144" s="103"/>
      <c r="D144" s="357"/>
      <c r="E144" s="22"/>
      <c r="F144" s="203"/>
      <c r="G144" s="655"/>
      <c r="H144" s="655"/>
      <c r="I144" s="69"/>
      <c r="J144" s="108"/>
      <c r="K144" s="224"/>
    </row>
    <row r="145" spans="1:15" hidden="1" x14ac:dyDescent="0.25">
      <c r="A145" s="475"/>
      <c r="B145" s="233"/>
      <c r="C145" s="207"/>
      <c r="D145" s="207"/>
      <c r="E145" s="207"/>
      <c r="F145" s="203"/>
      <c r="G145" s="655"/>
      <c r="H145" s="655"/>
      <c r="I145" s="459"/>
      <c r="J145" s="108"/>
      <c r="K145" s="224"/>
    </row>
    <row r="146" spans="1:15" ht="15.75" hidden="1" thickBot="1" x14ac:dyDescent="0.3">
      <c r="A146" s="616"/>
      <c r="B146" s="233"/>
      <c r="C146" s="207"/>
      <c r="D146" s="207"/>
      <c r="E146" s="207"/>
      <c r="F146" s="373"/>
      <c r="G146" s="24"/>
      <c r="H146" s="607"/>
      <c r="I146" s="459"/>
      <c r="J146" s="108"/>
      <c r="K146" s="224"/>
    </row>
    <row r="147" spans="1:15" ht="15.75" hidden="1" thickBot="1" x14ac:dyDescent="0.3">
      <c r="A147" s="615">
        <v>24</v>
      </c>
      <c r="B147" s="618" t="s">
        <v>31</v>
      </c>
      <c r="C147" s="106"/>
      <c r="D147" s="310"/>
      <c r="E147" s="6"/>
      <c r="F147" s="78"/>
      <c r="G147" s="58"/>
      <c r="H147" s="221"/>
      <c r="I147" s="53"/>
      <c r="J147" s="105"/>
      <c r="K147" s="224"/>
    </row>
    <row r="148" spans="1:15" ht="15.75" hidden="1" thickBot="1" x14ac:dyDescent="0.3">
      <c r="A148" s="617"/>
      <c r="B148" s="317"/>
      <c r="C148" s="106"/>
      <c r="D148" s="310"/>
      <c r="E148" s="6"/>
      <c r="F148" s="356"/>
      <c r="G148" s="33"/>
      <c r="H148" s="30"/>
      <c r="I148" s="337"/>
      <c r="J148" s="64"/>
      <c r="K148" s="224"/>
      <c r="O148" s="43"/>
    </row>
    <row r="149" spans="1:15" ht="15.75" hidden="1" thickBot="1" x14ac:dyDescent="0.3">
      <c r="A149" s="702">
        <v>25</v>
      </c>
      <c r="B149" s="618" t="s">
        <v>31</v>
      </c>
      <c r="C149" s="207"/>
      <c r="D149" s="6"/>
      <c r="E149" s="7"/>
      <c r="F149" s="46"/>
      <c r="G149" s="58"/>
      <c r="H149" s="221"/>
      <c r="I149" s="61"/>
      <c r="J149" s="669"/>
      <c r="K149" s="224"/>
    </row>
    <row r="150" spans="1:15" ht="15.75" hidden="1" thickBot="1" x14ac:dyDescent="0.3">
      <c r="A150" s="704"/>
      <c r="B150" s="233"/>
      <c r="C150" s="90"/>
      <c r="D150" s="22"/>
      <c r="E150" s="90"/>
      <c r="F150" s="433"/>
      <c r="G150" s="717"/>
      <c r="H150" s="433"/>
      <c r="I150" s="396"/>
      <c r="J150" s="269"/>
      <c r="K150" s="224"/>
    </row>
    <row r="151" spans="1:15" ht="15.75" hidden="1" thickBot="1" x14ac:dyDescent="0.3">
      <c r="A151" s="703"/>
      <c r="B151" s="317"/>
      <c r="C151" s="678"/>
      <c r="D151" s="678"/>
      <c r="E151" s="678"/>
      <c r="F151" s="718"/>
      <c r="G151" s="719"/>
      <c r="H151" s="718"/>
      <c r="I151" s="337"/>
      <c r="J151" s="191"/>
      <c r="K151" s="224"/>
    </row>
    <row r="152" spans="1:15" hidden="1" x14ac:dyDescent="0.25">
      <c r="A152" s="704">
        <v>26</v>
      </c>
      <c r="B152" s="618" t="s">
        <v>31</v>
      </c>
      <c r="C152" s="104"/>
      <c r="D152" s="16"/>
      <c r="E152" s="104"/>
      <c r="F152" s="138"/>
      <c r="G152" s="23"/>
      <c r="H152" s="69"/>
      <c r="I152" s="92"/>
      <c r="J152" s="25"/>
      <c r="K152" s="224"/>
    </row>
    <row r="153" spans="1:15" hidden="1" x14ac:dyDescent="0.25">
      <c r="A153" s="704"/>
      <c r="B153" s="233"/>
      <c r="C153" s="207"/>
      <c r="D153" s="6"/>
      <c r="E153" s="207"/>
      <c r="F153" s="138"/>
      <c r="G153" s="23"/>
      <c r="H153" s="69"/>
      <c r="I153" s="396"/>
      <c r="J153" s="25"/>
      <c r="K153" s="224"/>
    </row>
    <row r="154" spans="1:15" ht="15.75" hidden="1" thickBot="1" x14ac:dyDescent="0.3">
      <c r="A154" s="704"/>
      <c r="B154" s="233"/>
      <c r="C154" s="106"/>
      <c r="D154" s="207"/>
      <c r="E154" s="207"/>
      <c r="F154" s="140"/>
      <c r="G154" s="20"/>
      <c r="H154" s="53"/>
      <c r="I154" s="396"/>
      <c r="J154" s="25"/>
      <c r="K154" s="224"/>
    </row>
    <row r="155" spans="1:15" hidden="1" x14ac:dyDescent="0.25">
      <c r="A155" s="704"/>
      <c r="B155" s="233"/>
      <c r="C155" s="106"/>
      <c r="D155" s="207"/>
      <c r="E155" s="207"/>
      <c r="F155" s="797"/>
      <c r="G155" s="23"/>
      <c r="H155" s="798"/>
      <c r="I155" s="396"/>
      <c r="J155" s="25"/>
      <c r="K155" s="224"/>
    </row>
    <row r="156" spans="1:15" hidden="1" x14ac:dyDescent="0.25">
      <c r="A156" s="704"/>
      <c r="B156" s="233"/>
      <c r="C156" s="106"/>
      <c r="D156" s="207"/>
      <c r="E156" s="207"/>
      <c r="F156" s="797"/>
      <c r="G156" s="23"/>
      <c r="H156" s="798"/>
      <c r="I156" s="396"/>
      <c r="J156" s="25"/>
      <c r="K156" s="224"/>
    </row>
    <row r="157" spans="1:15" ht="15.75" hidden="1" thickBot="1" x14ac:dyDescent="0.3">
      <c r="A157" s="475"/>
      <c r="B157" s="233"/>
      <c r="C157" s="207"/>
      <c r="D157" s="207"/>
      <c r="E157" s="207"/>
      <c r="F157" s="599"/>
      <c r="G157" s="36"/>
      <c r="H157" s="229"/>
      <c r="I157" s="396"/>
      <c r="J157" s="108"/>
      <c r="K157" s="224"/>
    </row>
    <row r="158" spans="1:15" ht="15.75" thickBot="1" x14ac:dyDescent="0.3">
      <c r="A158" s="1077" t="s">
        <v>26</v>
      </c>
      <c r="B158" s="1072"/>
      <c r="C158" s="1072"/>
      <c r="D158" s="1072"/>
      <c r="E158" s="1072"/>
      <c r="F158" s="1078"/>
      <c r="G158" s="1078"/>
      <c r="H158" s="441">
        <f>SUM(H93:H157)</f>
        <v>3883017.0700000003</v>
      </c>
      <c r="I158" s="441">
        <f>SUM(I93:I152)</f>
        <v>0</v>
      </c>
      <c r="J158" s="441">
        <f>SUM(J93:J152)</f>
        <v>0</v>
      </c>
      <c r="K158" s="441" t="e">
        <f>K93+K95+K99+K101+K103+K104+#REF!+K105+#REF!+K106+K107+K111+K112+#REF!+K113+#REF!+#REF!+#REF!+K120+K121+#REF!+K122+K124+K134+K138+K140+K142</f>
        <v>#REF!</v>
      </c>
    </row>
    <row r="159" spans="1:15" hidden="1" x14ac:dyDescent="0.25">
      <c r="A159" s="1097">
        <v>1</v>
      </c>
      <c r="B159" s="799" t="s">
        <v>28</v>
      </c>
      <c r="C159" s="102"/>
      <c r="D159" s="16"/>
      <c r="E159" s="104"/>
      <c r="F159" s="66"/>
      <c r="G159" s="29"/>
      <c r="H159" s="214"/>
      <c r="I159" s="45"/>
      <c r="J159" s="677"/>
      <c r="K159" s="477"/>
    </row>
    <row r="160" spans="1:15" ht="15.75" hidden="1" thickBot="1" x14ac:dyDescent="0.3">
      <c r="A160" s="1098"/>
      <c r="B160" s="800"/>
      <c r="C160" s="103"/>
      <c r="D160" s="22"/>
      <c r="E160" s="90"/>
      <c r="F160" s="38"/>
      <c r="G160" s="51"/>
      <c r="H160" s="433"/>
      <c r="I160" s="85"/>
      <c r="J160" s="296"/>
      <c r="K160" s="478"/>
    </row>
    <row r="161" spans="1:11" ht="15.75" hidden="1" thickBot="1" x14ac:dyDescent="0.3">
      <c r="A161" s="8"/>
      <c r="B161" s="534"/>
      <c r="C161" s="90"/>
      <c r="D161" s="22"/>
      <c r="E161" s="90"/>
      <c r="F161" s="140"/>
      <c r="G161" s="20"/>
      <c r="H161" s="835"/>
      <c r="I161" s="385"/>
      <c r="J161" s="229"/>
      <c r="K161" s="224"/>
    </row>
    <row r="162" spans="1:11" ht="15.75" thickBot="1" x14ac:dyDescent="0.3">
      <c r="A162" s="7">
        <v>2</v>
      </c>
      <c r="B162" s="1075" t="s">
        <v>28</v>
      </c>
      <c r="C162" s="207" t="s">
        <v>141</v>
      </c>
      <c r="D162" s="207" t="s">
        <v>96</v>
      </c>
      <c r="E162" s="7" t="s">
        <v>207</v>
      </c>
      <c r="F162" s="39" t="s">
        <v>128</v>
      </c>
      <c r="G162" s="81" t="s">
        <v>203</v>
      </c>
      <c r="H162" s="408">
        <v>440000</v>
      </c>
      <c r="I162" s="671"/>
      <c r="J162" s="294"/>
      <c r="K162" s="224"/>
    </row>
    <row r="163" spans="1:11" ht="15.75" thickBot="1" x14ac:dyDescent="0.3">
      <c r="A163" s="7"/>
      <c r="B163" s="1076"/>
      <c r="C163" s="90" t="s">
        <v>208</v>
      </c>
      <c r="D163" s="90"/>
      <c r="E163" s="8"/>
      <c r="F163" s="38"/>
      <c r="G163" s="23"/>
      <c r="H163" s="996"/>
      <c r="I163" s="22"/>
      <c r="J163" s="296"/>
      <c r="K163" s="224"/>
    </row>
    <row r="164" spans="1:11" ht="15.75" thickBot="1" x14ac:dyDescent="0.3">
      <c r="A164" s="19">
        <v>3</v>
      </c>
      <c r="B164" s="794" t="s">
        <v>28</v>
      </c>
      <c r="C164" s="102" t="s">
        <v>141</v>
      </c>
      <c r="D164" s="16" t="s">
        <v>123</v>
      </c>
      <c r="E164" s="104" t="s">
        <v>209</v>
      </c>
      <c r="F164" s="910" t="s">
        <v>128</v>
      </c>
      <c r="G164" s="29" t="s">
        <v>211</v>
      </c>
      <c r="H164" s="95">
        <v>173015.43</v>
      </c>
      <c r="I164" s="41"/>
      <c r="J164" s="108"/>
      <c r="K164" s="224"/>
    </row>
    <row r="165" spans="1:11" ht="15.75" thickBot="1" x14ac:dyDescent="0.3">
      <c r="A165" s="8"/>
      <c r="B165" s="795"/>
      <c r="C165" s="103" t="s">
        <v>210</v>
      </c>
      <c r="D165" s="22"/>
      <c r="E165" s="90"/>
      <c r="F165" s="374"/>
      <c r="G165" s="23"/>
      <c r="H165" s="935"/>
      <c r="I165" s="271"/>
      <c r="J165" s="294"/>
      <c r="K165" s="224"/>
    </row>
    <row r="166" spans="1:11" x14ac:dyDescent="0.25">
      <c r="A166" s="7">
        <v>4</v>
      </c>
      <c r="B166" s="794" t="s">
        <v>28</v>
      </c>
      <c r="C166" s="104" t="s">
        <v>141</v>
      </c>
      <c r="D166" s="16" t="s">
        <v>138</v>
      </c>
      <c r="E166" s="104" t="s">
        <v>150</v>
      </c>
      <c r="F166" s="38" t="s">
        <v>128</v>
      </c>
      <c r="G166" s="23" t="s">
        <v>212</v>
      </c>
      <c r="H166" s="48">
        <v>23335.25</v>
      </c>
      <c r="I166" s="271"/>
      <c r="J166" s="294"/>
      <c r="K166" s="224"/>
    </row>
    <row r="167" spans="1:11" ht="15.75" thickBot="1" x14ac:dyDescent="0.3">
      <c r="A167" s="7"/>
      <c r="B167" s="796"/>
      <c r="C167" s="207" t="s">
        <v>151</v>
      </c>
      <c r="D167" s="6"/>
      <c r="E167" s="207"/>
      <c r="F167" s="22"/>
      <c r="G167" s="84"/>
      <c r="H167" s="85"/>
      <c r="I167" s="271"/>
      <c r="J167" s="294"/>
      <c r="K167" s="224"/>
    </row>
    <row r="168" spans="1:11" x14ac:dyDescent="0.25">
      <c r="A168" s="104">
        <v>5</v>
      </c>
      <c r="B168" s="799" t="s">
        <v>28</v>
      </c>
      <c r="C168" s="1050" t="s">
        <v>141</v>
      </c>
      <c r="D168" s="1041" t="s">
        <v>124</v>
      </c>
      <c r="E168" s="1041" t="s">
        <v>252</v>
      </c>
      <c r="F168" s="66" t="s">
        <v>128</v>
      </c>
      <c r="G168" s="29" t="s">
        <v>206</v>
      </c>
      <c r="H168" s="95">
        <v>17990.919999999998</v>
      </c>
      <c r="I168" s="271">
        <v>0</v>
      </c>
      <c r="J168" s="294"/>
      <c r="K168" s="224"/>
    </row>
    <row r="169" spans="1:11" ht="15.75" thickBot="1" x14ac:dyDescent="0.3">
      <c r="A169" s="90"/>
      <c r="B169" s="534"/>
      <c r="C169" s="1051" t="s">
        <v>253</v>
      </c>
      <c r="D169" s="1040"/>
      <c r="E169" s="1040"/>
      <c r="F169" s="140"/>
      <c r="G169" s="36"/>
      <c r="H169" s="229"/>
      <c r="I169" s="409"/>
      <c r="J169" s="294"/>
      <c r="K169" s="224"/>
    </row>
    <row r="170" spans="1:11" ht="15.75" thickBot="1" x14ac:dyDescent="0.3">
      <c r="A170" s="1054" t="s">
        <v>25</v>
      </c>
      <c r="B170" s="1055"/>
      <c r="C170" s="1055"/>
      <c r="D170" s="1055"/>
      <c r="E170" s="1055"/>
      <c r="F170" s="1055"/>
      <c r="G170" s="1101"/>
      <c r="H170" s="456">
        <f>SUM(H159:H169)</f>
        <v>654341.6</v>
      </c>
      <c r="I170" s="442">
        <f t="shared" ref="I170:J170" si="4">SUM(I159:I169)</f>
        <v>0</v>
      </c>
      <c r="J170" s="442">
        <f t="shared" si="4"/>
        <v>0</v>
      </c>
      <c r="K170" s="442" t="e">
        <f>#REF!+#REF!+K169+K159</f>
        <v>#REF!</v>
      </c>
    </row>
    <row r="171" spans="1:11" ht="15.75" thickBot="1" x14ac:dyDescent="0.3">
      <c r="A171" s="841">
        <v>1</v>
      </c>
      <c r="B171" s="844" t="s">
        <v>54</v>
      </c>
      <c r="C171" s="207" t="s">
        <v>141</v>
      </c>
      <c r="D171" s="1039" t="s">
        <v>139</v>
      </c>
      <c r="E171" s="7" t="s">
        <v>158</v>
      </c>
      <c r="F171" s="445" t="s">
        <v>223</v>
      </c>
      <c r="G171" s="51" t="s">
        <v>224</v>
      </c>
      <c r="H171" s="1042">
        <v>15534.81</v>
      </c>
      <c r="I171" s="720"/>
      <c r="J171" s="456"/>
      <c r="K171" s="456"/>
    </row>
    <row r="172" spans="1:11" ht="15.75" thickBot="1" x14ac:dyDescent="0.3">
      <c r="A172" s="847"/>
      <c r="B172" s="375"/>
      <c r="C172" s="207" t="s">
        <v>159</v>
      </c>
      <c r="D172" s="207"/>
      <c r="E172" s="7"/>
      <c r="F172" s="968"/>
      <c r="G172" s="969"/>
      <c r="H172" s="629"/>
      <c r="I172" s="720"/>
      <c r="J172" s="456"/>
      <c r="K172" s="456"/>
    </row>
    <row r="173" spans="1:11" ht="15.75" thickBot="1" x14ac:dyDescent="0.3">
      <c r="A173" s="841">
        <v>2</v>
      </c>
      <c r="B173" s="860" t="s">
        <v>54</v>
      </c>
      <c r="C173" s="207" t="s">
        <v>141</v>
      </c>
      <c r="D173" s="1039" t="s">
        <v>140</v>
      </c>
      <c r="E173" s="207" t="s">
        <v>154</v>
      </c>
      <c r="F173" s="445" t="s">
        <v>223</v>
      </c>
      <c r="G173" s="23" t="s">
        <v>256</v>
      </c>
      <c r="H173" s="48">
        <v>47090.239999999998</v>
      </c>
      <c r="I173" s="720"/>
      <c r="J173" s="456"/>
      <c r="K173" s="456"/>
    </row>
    <row r="174" spans="1:11" ht="15.75" thickBot="1" x14ac:dyDescent="0.3">
      <c r="A174" s="847"/>
      <c r="B174" s="375"/>
      <c r="C174" s="207" t="s">
        <v>155</v>
      </c>
      <c r="D174" s="207"/>
      <c r="E174" s="207"/>
      <c r="F174" s="968"/>
      <c r="G174" s="969"/>
      <c r="H174" s="629"/>
      <c r="I174" s="720"/>
      <c r="J174" s="456"/>
      <c r="K174" s="456"/>
    </row>
    <row r="175" spans="1:11" ht="15.75" hidden="1" thickBot="1" x14ac:dyDescent="0.3">
      <c r="A175" s="841">
        <v>3</v>
      </c>
      <c r="B175" s="860" t="s">
        <v>54</v>
      </c>
      <c r="C175" s="102"/>
      <c r="D175" s="16"/>
      <c r="E175" s="104"/>
      <c r="F175" s="599"/>
      <c r="G175" s="20"/>
      <c r="H175" s="60"/>
      <c r="I175" s="720"/>
      <c r="J175" s="456"/>
      <c r="K175" s="456"/>
    </row>
    <row r="176" spans="1:11" ht="15.75" hidden="1" thickBot="1" x14ac:dyDescent="0.3">
      <c r="A176" s="847"/>
      <c r="B176" s="846"/>
      <c r="C176" s="106"/>
      <c r="D176" s="6"/>
      <c r="E176" s="207"/>
      <c r="F176" s="846"/>
      <c r="G176" s="846"/>
      <c r="H176" s="849"/>
      <c r="I176" s="720"/>
      <c r="J176" s="456"/>
      <c r="K176" s="456"/>
    </row>
    <row r="177" spans="1:15" ht="15.75" hidden="1" thickBot="1" x14ac:dyDescent="0.3">
      <c r="A177" s="841">
        <v>4</v>
      </c>
      <c r="B177" s="860" t="s">
        <v>54</v>
      </c>
      <c r="C177" s="104"/>
      <c r="D177" s="16"/>
      <c r="E177" s="104"/>
      <c r="F177" s="46"/>
      <c r="G177" s="20"/>
      <c r="H177" s="60"/>
      <c r="I177" s="720"/>
      <c r="J177" s="456"/>
      <c r="K177" s="456"/>
    </row>
    <row r="178" spans="1:15" ht="15.75" hidden="1" thickBot="1" x14ac:dyDescent="0.3">
      <c r="A178" s="847"/>
      <c r="B178" s="846"/>
      <c r="C178" s="207"/>
      <c r="D178" s="6"/>
      <c r="E178" s="207"/>
      <c r="F178" s="846"/>
      <c r="G178" s="846"/>
      <c r="H178" s="849"/>
      <c r="I178" s="720"/>
      <c r="J178" s="456"/>
      <c r="K178" s="456"/>
    </row>
    <row r="179" spans="1:15" ht="15.75" hidden="1" thickBot="1" x14ac:dyDescent="0.3">
      <c r="A179" s="841">
        <v>5</v>
      </c>
      <c r="B179" s="860" t="s">
        <v>54</v>
      </c>
      <c r="C179" s="104"/>
      <c r="D179" s="16"/>
      <c r="E179" s="104"/>
      <c r="F179" s="46"/>
      <c r="G179" s="20"/>
      <c r="H179" s="60"/>
      <c r="I179" s="720"/>
      <c r="J179" s="456"/>
      <c r="K179" s="456"/>
    </row>
    <row r="180" spans="1:15" ht="15.75" hidden="1" thickBot="1" x14ac:dyDescent="0.3">
      <c r="A180" s="847"/>
      <c r="B180" s="846"/>
      <c r="C180" s="207"/>
      <c r="D180" s="6"/>
      <c r="E180" s="207"/>
      <c r="F180" s="846"/>
      <c r="G180" s="846"/>
      <c r="H180" s="849"/>
      <c r="I180" s="720"/>
      <c r="J180" s="456"/>
      <c r="K180" s="456"/>
    </row>
    <row r="181" spans="1:15" ht="15.75" hidden="1" thickBot="1" x14ac:dyDescent="0.3">
      <c r="A181" s="1064">
        <v>6</v>
      </c>
      <c r="B181" s="820" t="s">
        <v>54</v>
      </c>
      <c r="C181" s="102"/>
      <c r="D181" s="19"/>
      <c r="E181" s="104"/>
      <c r="F181" s="910"/>
      <c r="G181" s="29"/>
      <c r="H181" s="95"/>
      <c r="I181" s="830"/>
      <c r="J181" s="331"/>
      <c r="K181" s="196"/>
    </row>
    <row r="182" spans="1:15" ht="15.75" hidden="1" thickBot="1" x14ac:dyDescent="0.3">
      <c r="A182" s="1059"/>
      <c r="B182" s="534"/>
      <c r="C182" s="106"/>
      <c r="D182" s="7"/>
      <c r="E182" s="207"/>
      <c r="F182" s="775"/>
      <c r="G182" s="20"/>
      <c r="H182" s="833"/>
      <c r="I182" s="630"/>
      <c r="J182" s="276"/>
      <c r="K182" s="478"/>
    </row>
    <row r="183" spans="1:15" ht="15.75" hidden="1" thickBot="1" x14ac:dyDescent="0.3">
      <c r="A183" s="845">
        <v>7</v>
      </c>
      <c r="B183" s="821" t="s">
        <v>54</v>
      </c>
      <c r="C183" s="104"/>
      <c r="D183" s="16"/>
      <c r="E183" s="19"/>
      <c r="F183" s="599"/>
      <c r="G183" s="84"/>
      <c r="H183" s="428"/>
      <c r="I183" s="830"/>
      <c r="J183" s="273"/>
      <c r="K183" s="196"/>
    </row>
    <row r="184" spans="1:15" ht="15.75" hidden="1" thickBot="1" x14ac:dyDescent="0.3">
      <c r="A184" s="839"/>
      <c r="B184" s="534"/>
      <c r="C184" s="207"/>
      <c r="D184" s="6"/>
      <c r="E184" s="7"/>
      <c r="F184" s="198"/>
      <c r="G184" s="254"/>
      <c r="H184" s="834"/>
      <c r="I184" s="322"/>
      <c r="J184" s="296"/>
      <c r="K184" s="300"/>
    </row>
    <row r="185" spans="1:15" ht="15.75" hidden="1" thickBot="1" x14ac:dyDescent="0.3">
      <c r="A185" s="840">
        <v>8</v>
      </c>
      <c r="B185" s="1102" t="s">
        <v>54</v>
      </c>
      <c r="C185" s="104"/>
      <c r="D185" s="16"/>
      <c r="E185" s="104"/>
      <c r="F185" s="805"/>
      <c r="G185" s="20"/>
      <c r="H185" s="60"/>
      <c r="I185" s="292"/>
      <c r="J185" s="477"/>
      <c r="K185" s="477"/>
    </row>
    <row r="186" spans="1:15" ht="15.75" hidden="1" thickBot="1" x14ac:dyDescent="0.3">
      <c r="A186" s="839"/>
      <c r="B186" s="1103"/>
      <c r="C186" s="207"/>
      <c r="D186" s="6"/>
      <c r="E186" s="207"/>
      <c r="F186" s="198"/>
      <c r="G186" s="251"/>
      <c r="H186" s="435"/>
      <c r="I186" s="378"/>
      <c r="J186" s="276"/>
      <c r="K186" s="224"/>
      <c r="O186" s="43"/>
    </row>
    <row r="187" spans="1:15" ht="15.75" hidden="1" thickBot="1" x14ac:dyDescent="0.3">
      <c r="A187" s="192">
        <v>9</v>
      </c>
      <c r="B187" s="1097" t="s">
        <v>54</v>
      </c>
      <c r="C187" s="104"/>
      <c r="D187" s="16"/>
      <c r="E187" s="104"/>
      <c r="F187" s="805"/>
      <c r="G187" s="20"/>
      <c r="H187" s="60"/>
      <c r="I187" s="291"/>
      <c r="J187" s="276"/>
      <c r="K187" s="296"/>
    </row>
    <row r="188" spans="1:15" ht="15.75" hidden="1" thickBot="1" x14ac:dyDescent="0.3">
      <c r="A188" s="812"/>
      <c r="B188" s="1067"/>
      <c r="C188" s="207"/>
      <c r="D188" s="6"/>
      <c r="E188" s="207"/>
      <c r="F188" s="244"/>
      <c r="G188" s="20"/>
      <c r="H188" s="52"/>
      <c r="I188" s="291"/>
      <c r="J188" s="276"/>
      <c r="K188" s="296"/>
    </row>
    <row r="189" spans="1:15" ht="15.75" thickBot="1" x14ac:dyDescent="0.3">
      <c r="A189" s="1099" t="s">
        <v>56</v>
      </c>
      <c r="B189" s="1100"/>
      <c r="C189" s="1100"/>
      <c r="D189" s="1100"/>
      <c r="E189" s="1100"/>
      <c r="F189" s="1100"/>
      <c r="G189" s="1100"/>
      <c r="H189" s="448">
        <f>SUM(H171:H188)</f>
        <v>62625.049999999996</v>
      </c>
      <c r="I189" s="448" t="e">
        <f>I181+I182+#REF!+I183+I187+I188+I185</f>
        <v>#REF!</v>
      </c>
      <c r="J189" s="448" t="e">
        <f>J181+J182+#REF!+J183+J187+J188+J185</f>
        <v>#REF!</v>
      </c>
      <c r="K189" s="448" t="e">
        <f>K181+K182+#REF!+K183+K187+K188+K185</f>
        <v>#REF!</v>
      </c>
    </row>
    <row r="190" spans="1:15" ht="30.75" hidden="1" thickBot="1" x14ac:dyDescent="0.3">
      <c r="A190" s="1018">
        <v>1</v>
      </c>
      <c r="B190" s="1013" t="s">
        <v>120</v>
      </c>
      <c r="C190" s="1013"/>
      <c r="D190" s="716"/>
      <c r="E190" s="1014"/>
      <c r="F190" s="1029"/>
      <c r="G190" s="1030"/>
      <c r="H190" s="1031"/>
      <c r="I190" s="448"/>
      <c r="J190" s="448"/>
      <c r="K190" s="448"/>
    </row>
    <row r="191" spans="1:15" ht="15.75" thickBot="1" x14ac:dyDescent="0.3">
      <c r="A191" s="1006"/>
      <c r="B191" s="1007"/>
      <c r="C191" s="117" t="s">
        <v>103</v>
      </c>
      <c r="D191" s="1015"/>
      <c r="E191" s="1015"/>
      <c r="F191" s="1015"/>
      <c r="G191" s="1015"/>
      <c r="H191" s="1017">
        <f>SUM(H190)</f>
        <v>0</v>
      </c>
      <c r="I191" s="1016"/>
      <c r="J191" s="448"/>
      <c r="K191" s="448"/>
    </row>
    <row r="192" spans="1:15" ht="15.75" thickBot="1" x14ac:dyDescent="0.3">
      <c r="A192" s="1081" t="s">
        <v>20</v>
      </c>
      <c r="B192" s="1072"/>
      <c r="C192" s="1072"/>
      <c r="D192" s="1072"/>
      <c r="E192" s="1072"/>
      <c r="F192" s="1072"/>
      <c r="G192" s="1072"/>
      <c r="H192" s="442">
        <f>H28+H52+H69+H76+H158+H170+H189+H63+H92+H191</f>
        <v>5150120.9999999991</v>
      </c>
      <c r="I192" s="442" t="e">
        <f>I28+I52+I69+I76+I158+I170+I189+I63+I92</f>
        <v>#REF!</v>
      </c>
      <c r="J192" s="442" t="e">
        <f>J28+J52+J69+J76+J158+J170+J189+J63+J92</f>
        <v>#REF!</v>
      </c>
      <c r="K192" s="12" t="e">
        <f>K28+K52+K69+K76+K158+K170+K189+K63+K92</f>
        <v>#REF!</v>
      </c>
    </row>
    <row r="194" spans="4:5" x14ac:dyDescent="0.25">
      <c r="D194" s="1138"/>
      <c r="E194" s="1138"/>
    </row>
    <row r="196" spans="4:5" x14ac:dyDescent="0.25">
      <c r="D196" s="1138"/>
      <c r="E196" s="1138"/>
    </row>
  </sheetData>
  <mergeCells count="71">
    <mergeCell ref="D194:E194"/>
    <mergeCell ref="D196:E196"/>
    <mergeCell ref="B5:H5"/>
    <mergeCell ref="A7:A8"/>
    <mergeCell ref="B7:B8"/>
    <mergeCell ref="C7:C8"/>
    <mergeCell ref="D7:D8"/>
    <mergeCell ref="E7:E8"/>
    <mergeCell ref="G7:G8"/>
    <mergeCell ref="H7:H8"/>
    <mergeCell ref="A18:A21"/>
    <mergeCell ref="B18:B21"/>
    <mergeCell ref="A22:A23"/>
    <mergeCell ref="B22:B23"/>
    <mergeCell ref="A24:A27"/>
    <mergeCell ref="B25:B27"/>
    <mergeCell ref="C26:C27"/>
    <mergeCell ref="A28:G28"/>
    <mergeCell ref="A29:A30"/>
    <mergeCell ref="B29:B30"/>
    <mergeCell ref="C29:C30"/>
    <mergeCell ref="E29:E30"/>
    <mergeCell ref="A35:A36"/>
    <mergeCell ref="B35:B36"/>
    <mergeCell ref="A52:G52"/>
    <mergeCell ref="A53:A54"/>
    <mergeCell ref="B53:B54"/>
    <mergeCell ref="A99:A100"/>
    <mergeCell ref="B99:B100"/>
    <mergeCell ref="A101:A102"/>
    <mergeCell ref="B101:B102"/>
    <mergeCell ref="B93:B94"/>
    <mergeCell ref="A103:A104"/>
    <mergeCell ref="A118:A119"/>
    <mergeCell ref="B118:B119"/>
    <mergeCell ref="B116:B117"/>
    <mergeCell ref="B106:B107"/>
    <mergeCell ref="B108:B109"/>
    <mergeCell ref="B110:B111"/>
    <mergeCell ref="B112:B113"/>
    <mergeCell ref="B114:B115"/>
    <mergeCell ref="A120:A121"/>
    <mergeCell ref="A122:A123"/>
    <mergeCell ref="A124:A125"/>
    <mergeCell ref="B124:B125"/>
    <mergeCell ref="A126:A128"/>
    <mergeCell ref="B126:B128"/>
    <mergeCell ref="A158:G158"/>
    <mergeCell ref="A159:A160"/>
    <mergeCell ref="B187:B188"/>
    <mergeCell ref="A189:G189"/>
    <mergeCell ref="A192:G192"/>
    <mergeCell ref="A170:G170"/>
    <mergeCell ref="A181:A182"/>
    <mergeCell ref="B185:B186"/>
    <mergeCell ref="B55:B56"/>
    <mergeCell ref="B57:B58"/>
    <mergeCell ref="B59:B60"/>
    <mergeCell ref="B61:B62"/>
    <mergeCell ref="B162:B163"/>
    <mergeCell ref="A63:G63"/>
    <mergeCell ref="A67:A68"/>
    <mergeCell ref="A69:G69"/>
    <mergeCell ref="A70:A71"/>
    <mergeCell ref="B70:B75"/>
    <mergeCell ref="A76:G76"/>
    <mergeCell ref="A77:A80"/>
    <mergeCell ref="B77:B80"/>
    <mergeCell ref="A81:A91"/>
    <mergeCell ref="D81:D88"/>
    <mergeCell ref="A92:G92"/>
  </mergeCells>
  <pageMargins left="0" right="0" top="0" bottom="0" header="0.3" footer="0.3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8"/>
  <sheetViews>
    <sheetView topLeftCell="A163" workbookViewId="0">
      <selection activeCell="G191" sqref="G191"/>
    </sheetView>
  </sheetViews>
  <sheetFormatPr defaultRowHeight="15" x14ac:dyDescent="0.25"/>
  <cols>
    <col min="1" max="1" width="3.42578125" customWidth="1"/>
    <col min="2" max="2" width="20.85546875" customWidth="1"/>
    <col min="3" max="3" width="17.28515625" customWidth="1"/>
    <col min="4" max="4" width="25.85546875" customWidth="1"/>
    <col min="5" max="5" width="19" customWidth="1"/>
    <col min="6" max="6" width="14" customWidth="1"/>
    <col min="7" max="7" width="26.140625" customWidth="1"/>
    <col min="8" max="8" width="19.85546875" customWidth="1"/>
    <col min="9" max="9" width="13.28515625" customWidth="1"/>
    <col min="10" max="10" width="12.140625" customWidth="1"/>
    <col min="11" max="11" width="12.28515625" customWidth="1"/>
    <col min="12" max="13" width="11.7109375" bestFit="1" customWidth="1"/>
    <col min="15" max="15" width="11.7109375" bestFit="1" customWidth="1"/>
  </cols>
  <sheetData>
    <row r="2" spans="1:11" ht="18.75" x14ac:dyDescent="0.3">
      <c r="B2" s="1001" t="s">
        <v>118</v>
      </c>
    </row>
    <row r="3" spans="1:11" ht="15.75" x14ac:dyDescent="0.25">
      <c r="C3" s="988" t="s">
        <v>167</v>
      </c>
      <c r="D3" s="985"/>
      <c r="E3" s="985"/>
      <c r="F3" s="985"/>
    </row>
    <row r="4" spans="1:11" ht="15.75" thickBot="1" x14ac:dyDescent="0.3"/>
    <row r="5" spans="1:11" ht="26.25" x14ac:dyDescent="0.25">
      <c r="A5" s="5" t="s">
        <v>0</v>
      </c>
      <c r="B5" s="205" t="s">
        <v>1</v>
      </c>
      <c r="C5" s="522" t="s">
        <v>29</v>
      </c>
      <c r="D5" s="2" t="s">
        <v>2</v>
      </c>
      <c r="E5" s="3" t="s">
        <v>3</v>
      </c>
      <c r="F5" s="3" t="s">
        <v>12</v>
      </c>
      <c r="G5" s="248" t="s">
        <v>4</v>
      </c>
      <c r="H5" s="392" t="s">
        <v>68</v>
      </c>
      <c r="I5" s="738" t="s">
        <v>85</v>
      </c>
      <c r="J5" s="180" t="s">
        <v>69</v>
      </c>
      <c r="K5" s="644" t="s">
        <v>69</v>
      </c>
    </row>
    <row r="6" spans="1:11" ht="15.75" thickBot="1" x14ac:dyDescent="0.3">
      <c r="A6" s="362" t="s">
        <v>5</v>
      </c>
      <c r="B6" s="94"/>
      <c r="C6" s="72"/>
      <c r="D6" s="54"/>
      <c r="E6" s="54" t="s">
        <v>6</v>
      </c>
      <c r="F6" s="54" t="s">
        <v>11</v>
      </c>
      <c r="G6" s="97" t="s">
        <v>7</v>
      </c>
      <c r="H6" s="756" t="s">
        <v>8</v>
      </c>
      <c r="I6" s="743" t="s">
        <v>79</v>
      </c>
      <c r="J6" s="319" t="s">
        <v>67</v>
      </c>
      <c r="K6" s="159" t="s">
        <v>67</v>
      </c>
    </row>
    <row r="7" spans="1:11" ht="15.75" thickBot="1" x14ac:dyDescent="0.3">
      <c r="A7" s="493">
        <v>1</v>
      </c>
      <c r="B7" s="257" t="s">
        <v>35</v>
      </c>
      <c r="C7" s="104" t="s">
        <v>141</v>
      </c>
      <c r="D7" s="104" t="s">
        <v>96</v>
      </c>
      <c r="E7" s="104" t="s">
        <v>225</v>
      </c>
      <c r="F7" s="235" t="s">
        <v>144</v>
      </c>
      <c r="G7" s="50" t="s">
        <v>227</v>
      </c>
      <c r="H7" s="65">
        <v>1703287.08</v>
      </c>
      <c r="I7" s="320"/>
      <c r="J7" s="654"/>
      <c r="K7" s="620"/>
    </row>
    <row r="8" spans="1:11" ht="15.75" thickBot="1" x14ac:dyDescent="0.3">
      <c r="A8" s="351"/>
      <c r="B8" s="82"/>
      <c r="C8" s="106" t="s">
        <v>226</v>
      </c>
      <c r="D8" s="207"/>
      <c r="E8" s="207"/>
      <c r="F8" s="1028"/>
      <c r="G8" s="23"/>
      <c r="H8" s="166"/>
      <c r="I8" s="426"/>
      <c r="J8" s="274"/>
      <c r="K8" s="310"/>
    </row>
    <row r="9" spans="1:11" ht="15.75" hidden="1" thickBot="1" x14ac:dyDescent="0.3">
      <c r="A9" s="349"/>
      <c r="B9" s="82"/>
      <c r="C9" s="282"/>
      <c r="D9" s="207"/>
      <c r="E9" s="207"/>
      <c r="I9" s="426"/>
      <c r="J9" s="274"/>
      <c r="K9" s="620"/>
    </row>
    <row r="10" spans="1:11" hidden="1" x14ac:dyDescent="0.25">
      <c r="A10" s="56"/>
      <c r="B10" s="119"/>
      <c r="C10" s="114"/>
      <c r="D10" s="104"/>
      <c r="E10" s="104"/>
      <c r="F10" s="241"/>
      <c r="G10" s="252"/>
      <c r="H10" s="200"/>
      <c r="I10" s="459"/>
      <c r="J10" s="274"/>
      <c r="K10" s="109"/>
    </row>
    <row r="11" spans="1:11" ht="15.75" hidden="1" thickBot="1" x14ac:dyDescent="0.3">
      <c r="A11" s="56"/>
      <c r="B11" s="82"/>
      <c r="C11" s="90"/>
      <c r="D11" s="90"/>
      <c r="E11" s="323"/>
      <c r="F11" s="90"/>
      <c r="G11" s="494"/>
      <c r="H11" s="64"/>
      <c r="I11" s="85"/>
      <c r="J11" s="274"/>
      <c r="K11" s="605"/>
    </row>
    <row r="12" spans="1:11" ht="15.75" hidden="1" thickBot="1" x14ac:dyDescent="0.3">
      <c r="A12" s="153">
        <v>1</v>
      </c>
      <c r="B12" s="301" t="s">
        <v>35</v>
      </c>
      <c r="C12" s="207"/>
      <c r="D12" s="6"/>
      <c r="E12" s="207"/>
      <c r="F12" s="610"/>
      <c r="G12" s="928"/>
      <c r="H12" s="929"/>
      <c r="I12" s="290"/>
      <c r="J12" s="654"/>
      <c r="K12" s="292"/>
    </row>
    <row r="13" spans="1:11" ht="15.75" hidden="1" thickBot="1" x14ac:dyDescent="0.3">
      <c r="A13" s="186"/>
      <c r="B13" s="154"/>
      <c r="C13" s="90"/>
      <c r="D13" s="22"/>
      <c r="E13" s="90"/>
      <c r="F13" s="203"/>
      <c r="G13" s="253"/>
      <c r="H13" s="274"/>
      <c r="I13" s="291"/>
      <c r="J13" s="274"/>
      <c r="K13" s="292"/>
    </row>
    <row r="14" spans="1:11" hidden="1" x14ac:dyDescent="0.25">
      <c r="A14" s="186"/>
      <c r="B14" s="155"/>
      <c r="C14" s="115"/>
      <c r="D14" s="49"/>
      <c r="E14" s="132"/>
      <c r="F14" s="203"/>
      <c r="G14" s="253"/>
      <c r="H14" s="274"/>
      <c r="I14" s="291"/>
      <c r="J14" s="274"/>
      <c r="K14" s="292"/>
    </row>
    <row r="15" spans="1:11" hidden="1" x14ac:dyDescent="0.25">
      <c r="A15" s="514"/>
      <c r="B15" s="514"/>
      <c r="C15" s="70"/>
      <c r="D15" s="514"/>
      <c r="E15" s="253"/>
      <c r="F15" s="203"/>
      <c r="G15" s="253"/>
      <c r="H15" s="274"/>
      <c r="I15" s="291"/>
      <c r="J15" s="274"/>
      <c r="K15" s="292"/>
    </row>
    <row r="16" spans="1:11" ht="15.75" hidden="1" thickBot="1" x14ac:dyDescent="0.3">
      <c r="A16" s="56"/>
      <c r="B16" s="74"/>
      <c r="C16" s="35"/>
      <c r="D16" s="521"/>
      <c r="E16" s="57"/>
      <c r="F16" s="241"/>
      <c r="G16" s="252"/>
      <c r="H16" s="294"/>
      <c r="I16" s="291"/>
      <c r="J16" s="274"/>
      <c r="K16" s="292"/>
    </row>
    <row r="17" spans="1:11" ht="15.75" hidden="1" thickBot="1" x14ac:dyDescent="0.3">
      <c r="A17" s="324">
        <v>4</v>
      </c>
      <c r="B17" s="325" t="s">
        <v>35</v>
      </c>
      <c r="C17" s="207"/>
      <c r="D17" s="6"/>
      <c r="E17" s="207"/>
      <c r="F17" s="610"/>
      <c r="G17" s="928"/>
      <c r="H17" s="929"/>
      <c r="I17" s="540"/>
      <c r="J17" s="273"/>
      <c r="K17" s="621"/>
    </row>
    <row r="18" spans="1:11" ht="15.75" hidden="1" thickBot="1" x14ac:dyDescent="0.3">
      <c r="A18" s="326"/>
      <c r="B18" s="327"/>
      <c r="C18" s="90"/>
      <c r="D18" s="22"/>
      <c r="E18" s="90"/>
      <c r="F18" s="138"/>
      <c r="G18" s="51"/>
      <c r="H18" s="193"/>
      <c r="I18" s="291"/>
      <c r="J18" s="274"/>
      <c r="K18" s="152"/>
    </row>
    <row r="19" spans="1:11" ht="15.75" thickBot="1" x14ac:dyDescent="0.3">
      <c r="A19" s="56">
        <v>2</v>
      </c>
      <c r="B19" s="348" t="s">
        <v>35</v>
      </c>
      <c r="C19" s="104" t="s">
        <v>141</v>
      </c>
      <c r="D19" s="104" t="s">
        <v>123</v>
      </c>
      <c r="E19" s="104" t="s">
        <v>228</v>
      </c>
      <c r="F19" s="235" t="s">
        <v>144</v>
      </c>
      <c r="G19" s="36" t="s">
        <v>230</v>
      </c>
      <c r="H19" s="42">
        <v>273209</v>
      </c>
      <c r="I19" s="290"/>
      <c r="J19" s="296"/>
      <c r="K19" s="622"/>
    </row>
    <row r="20" spans="1:11" ht="15.75" thickBot="1" x14ac:dyDescent="0.3">
      <c r="A20" s="55"/>
      <c r="B20" s="73"/>
      <c r="C20" s="90" t="s">
        <v>229</v>
      </c>
      <c r="D20" s="90"/>
      <c r="E20" s="90"/>
      <c r="F20" s="599"/>
      <c r="G20" s="20"/>
      <c r="H20" s="167"/>
      <c r="I20" s="322"/>
      <c r="J20" s="274"/>
      <c r="K20" s="310"/>
    </row>
    <row r="21" spans="1:11" hidden="1" x14ac:dyDescent="0.25">
      <c r="A21" s="349">
        <v>3</v>
      </c>
      <c r="B21" s="353" t="s">
        <v>35</v>
      </c>
      <c r="C21" s="104"/>
      <c r="D21" s="104"/>
      <c r="E21" s="104"/>
      <c r="F21" s="138"/>
      <c r="G21" s="50"/>
      <c r="H21" s="65"/>
      <c r="I21" s="338"/>
      <c r="J21" s="273"/>
      <c r="K21" s="623"/>
    </row>
    <row r="22" spans="1:11" ht="15.75" hidden="1" thickBot="1" x14ac:dyDescent="0.3">
      <c r="A22" s="351"/>
      <c r="B22" s="82"/>
      <c r="C22" s="207"/>
      <c r="D22" s="207"/>
      <c r="E22" s="207"/>
      <c r="F22" s="203"/>
      <c r="G22" s="23"/>
      <c r="H22" s="193"/>
      <c r="I22" s="338"/>
      <c r="J22" s="274"/>
      <c r="K22" s="623"/>
    </row>
    <row r="23" spans="1:11" ht="15.75" hidden="1" thickBot="1" x14ac:dyDescent="0.3">
      <c r="A23" s="1171"/>
      <c r="B23" s="1173" t="s">
        <v>35</v>
      </c>
      <c r="C23" s="104"/>
      <c r="D23" s="104"/>
      <c r="E23" s="104"/>
      <c r="F23" s="610"/>
      <c r="G23" s="23"/>
      <c r="H23" s="193"/>
      <c r="I23" s="544"/>
      <c r="J23" s="274"/>
      <c r="K23" s="624"/>
    </row>
    <row r="24" spans="1:11" ht="15.75" hidden="1" thickBot="1" x14ac:dyDescent="0.3">
      <c r="A24" s="1172"/>
      <c r="B24" s="1174"/>
      <c r="C24" s="207"/>
      <c r="D24" s="207"/>
      <c r="E24" s="207"/>
      <c r="F24" s="203"/>
      <c r="G24" s="318"/>
      <c r="H24" s="394"/>
      <c r="I24" s="312"/>
      <c r="J24" s="736"/>
      <c r="K24" s="605"/>
    </row>
    <row r="25" spans="1:11" ht="15.75" hidden="1" thickBot="1" x14ac:dyDescent="0.3">
      <c r="A25" s="494"/>
      <c r="B25" s="354"/>
      <c r="C25" s="103"/>
      <c r="D25" s="90"/>
      <c r="E25" s="6"/>
      <c r="F25" s="241"/>
      <c r="G25" s="396"/>
      <c r="H25" s="297"/>
      <c r="I25" s="22"/>
      <c r="J25" s="274"/>
      <c r="K25" s="357"/>
    </row>
    <row r="26" spans="1:11" ht="15.75" thickBot="1" x14ac:dyDescent="0.3">
      <c r="A26" s="1161" t="s">
        <v>17</v>
      </c>
      <c r="B26" s="1164"/>
      <c r="C26" s="1164"/>
      <c r="D26" s="1164"/>
      <c r="E26" s="1164"/>
      <c r="F26" s="1162"/>
      <c r="G26" s="1162"/>
      <c r="H26" s="740">
        <f>H10+H12+H13+H14+H15+H16+H17+H18+H7+H8+H19+H21+H22+H23+H24+H25+H20</f>
        <v>1976496.08</v>
      </c>
      <c r="I26" s="744">
        <f t="shared" ref="I26:J26" si="0">I10+I12+I13+I14+I15+I16+I17+I18+I7+I8+I9+I19+I21+I22+I23+I24+I25+I20</f>
        <v>0</v>
      </c>
      <c r="J26" s="740">
        <f t="shared" si="0"/>
        <v>0</v>
      </c>
      <c r="K26" s="625">
        <f t="shared" ref="K26" si="1">K10+K12+K13+K14+K15+K16+K17+K18+K7+K8+K9+K19+K21+K22+K23+K24+K25+K20</f>
        <v>0</v>
      </c>
    </row>
    <row r="27" spans="1:11" x14ac:dyDescent="0.25">
      <c r="A27" s="156">
        <v>1</v>
      </c>
      <c r="B27" s="1175" t="s">
        <v>31</v>
      </c>
      <c r="C27" s="104" t="s">
        <v>126</v>
      </c>
      <c r="D27" s="16" t="s">
        <v>124</v>
      </c>
      <c r="E27" s="104" t="s">
        <v>195</v>
      </c>
      <c r="F27" s="19" t="s">
        <v>144</v>
      </c>
      <c r="G27" s="107" t="s">
        <v>197</v>
      </c>
      <c r="H27" s="26">
        <v>165351.9</v>
      </c>
      <c r="I27" s="312"/>
      <c r="J27" s="736"/>
      <c r="K27" s="59"/>
    </row>
    <row r="28" spans="1:11" ht="15.75" thickBot="1" x14ac:dyDescent="0.3">
      <c r="A28" s="208"/>
      <c r="B28" s="1169"/>
      <c r="C28" s="103" t="s">
        <v>196</v>
      </c>
      <c r="D28" s="22"/>
      <c r="E28" s="90"/>
      <c r="F28" s="69"/>
      <c r="G28" s="23"/>
      <c r="H28" s="69"/>
      <c r="I28" s="459"/>
      <c r="J28" s="200"/>
      <c r="K28" s="59"/>
    </row>
    <row r="29" spans="1:11" ht="15" customHeight="1" x14ac:dyDescent="0.25">
      <c r="A29" s="888">
        <v>2</v>
      </c>
      <c r="B29" s="1175" t="s">
        <v>31</v>
      </c>
      <c r="C29" s="104" t="s">
        <v>141</v>
      </c>
      <c r="D29" s="104" t="s">
        <v>213</v>
      </c>
      <c r="E29" s="19" t="s">
        <v>214</v>
      </c>
      <c r="F29" s="829" t="s">
        <v>144</v>
      </c>
      <c r="G29" s="101" t="s">
        <v>235</v>
      </c>
      <c r="H29" s="61">
        <v>67358.289999999994</v>
      </c>
      <c r="I29" s="425"/>
      <c r="J29" s="199"/>
      <c r="K29" s="210"/>
    </row>
    <row r="30" spans="1:11" ht="15.75" thickBot="1" x14ac:dyDescent="0.3">
      <c r="A30" s="887"/>
      <c r="B30" s="1170"/>
      <c r="C30" s="90" t="s">
        <v>215</v>
      </c>
      <c r="D30" s="90"/>
      <c r="E30" s="8"/>
      <c r="F30" s="140"/>
      <c r="G30" s="20"/>
      <c r="H30" s="53"/>
      <c r="I30" s="330"/>
      <c r="J30" s="298"/>
      <c r="K30" s="211"/>
    </row>
    <row r="31" spans="1:11" x14ac:dyDescent="0.25">
      <c r="A31" s="1004"/>
      <c r="B31" s="1175" t="s">
        <v>31</v>
      </c>
      <c r="C31" s="104" t="s">
        <v>141</v>
      </c>
      <c r="D31" s="16" t="s">
        <v>125</v>
      </c>
      <c r="E31" s="104" t="s">
        <v>236</v>
      </c>
      <c r="F31" s="829" t="s">
        <v>144</v>
      </c>
      <c r="G31" s="29" t="s">
        <v>238</v>
      </c>
      <c r="H31" s="305">
        <v>8096036.9400000004</v>
      </c>
      <c r="I31" s="401"/>
      <c r="J31" s="199"/>
      <c r="K31" s="669"/>
    </row>
    <row r="32" spans="1:11" ht="15.75" thickBot="1" x14ac:dyDescent="0.3">
      <c r="A32" s="1003"/>
      <c r="B32" s="1170"/>
      <c r="C32" s="90" t="s">
        <v>237</v>
      </c>
      <c r="D32" s="22"/>
      <c r="E32" s="90"/>
      <c r="F32" s="140"/>
      <c r="G32" s="36"/>
      <c r="H32" s="53"/>
      <c r="I32" s="330"/>
      <c r="J32" s="103"/>
      <c r="K32" s="191"/>
    </row>
    <row r="33" spans="1:13" ht="15" customHeight="1" x14ac:dyDescent="0.25">
      <c r="A33" s="868"/>
      <c r="B33" s="1176" t="s">
        <v>31</v>
      </c>
      <c r="C33" s="104" t="s">
        <v>141</v>
      </c>
      <c r="D33" s="16" t="s">
        <v>123</v>
      </c>
      <c r="E33" s="104" t="s">
        <v>239</v>
      </c>
      <c r="F33" s="829" t="s">
        <v>144</v>
      </c>
      <c r="G33" s="29" t="s">
        <v>241</v>
      </c>
      <c r="H33" s="79">
        <v>297435.36</v>
      </c>
      <c r="I33" s="329"/>
      <c r="J33" s="728"/>
      <c r="K33" s="282"/>
    </row>
    <row r="34" spans="1:13" ht="15.75" thickBot="1" x14ac:dyDescent="0.3">
      <c r="A34" s="867"/>
      <c r="B34" s="1176"/>
      <c r="C34" s="90" t="s">
        <v>240</v>
      </c>
      <c r="D34" s="22"/>
      <c r="E34" s="90"/>
      <c r="F34" s="138"/>
      <c r="G34" s="24"/>
      <c r="H34" s="71"/>
      <c r="I34" s="330"/>
      <c r="J34" s="103"/>
      <c r="K34" s="191"/>
    </row>
    <row r="35" spans="1:13" ht="15.75" hidden="1" thickBot="1" x14ac:dyDescent="0.3">
      <c r="A35" s="499">
        <v>3</v>
      </c>
      <c r="B35" s="1169" t="s">
        <v>31</v>
      </c>
      <c r="C35" s="104"/>
      <c r="D35" s="16"/>
      <c r="E35" s="19"/>
      <c r="F35" s="910"/>
      <c r="G35" s="29"/>
      <c r="H35" s="79"/>
      <c r="I35" s="329"/>
      <c r="J35" s="728"/>
      <c r="K35" s="878"/>
    </row>
    <row r="36" spans="1:13" ht="15.75" hidden="1" thickBot="1" x14ac:dyDescent="0.3">
      <c r="A36" s="506"/>
      <c r="B36" s="1170"/>
      <c r="C36" s="90"/>
      <c r="D36" s="22"/>
      <c r="E36" s="8"/>
      <c r="F36" s="38"/>
      <c r="G36" s="230"/>
      <c r="H36" s="394"/>
      <c r="I36" s="426"/>
      <c r="J36" s="736"/>
      <c r="K36" s="357"/>
    </row>
    <row r="37" spans="1:13" hidden="1" x14ac:dyDescent="0.25">
      <c r="A37" s="505">
        <v>4</v>
      </c>
      <c r="B37" s="1175" t="s">
        <v>31</v>
      </c>
      <c r="C37" s="207"/>
      <c r="D37" s="6"/>
      <c r="E37" s="7"/>
      <c r="F37" s="1008"/>
      <c r="G37" s="23"/>
      <c r="H37" s="69"/>
      <c r="I37" s="25"/>
      <c r="J37" s="394"/>
      <c r="K37" s="210"/>
    </row>
    <row r="38" spans="1:13" ht="15.75" hidden="1" thickBot="1" x14ac:dyDescent="0.3">
      <c r="A38" s="506"/>
      <c r="B38" s="1170"/>
      <c r="C38" s="207"/>
      <c r="D38" s="6"/>
      <c r="E38" s="7"/>
      <c r="F38" s="138"/>
      <c r="G38" s="790"/>
      <c r="H38" s="40"/>
      <c r="I38" s="330"/>
      <c r="J38" s="736"/>
      <c r="K38" s="605"/>
    </row>
    <row r="39" spans="1:13" hidden="1" x14ac:dyDescent="0.25">
      <c r="A39" s="499">
        <v>5</v>
      </c>
      <c r="B39" s="1182" t="s">
        <v>31</v>
      </c>
      <c r="C39" s="104"/>
      <c r="D39" s="16"/>
      <c r="E39" s="104"/>
      <c r="F39" s="38"/>
      <c r="G39" s="23"/>
      <c r="H39" s="69"/>
      <c r="I39" s="425"/>
      <c r="J39" s="196"/>
      <c r="K39" s="605"/>
    </row>
    <row r="40" spans="1:13" ht="15.75" hidden="1" thickBot="1" x14ac:dyDescent="0.3">
      <c r="A40" s="504"/>
      <c r="B40" s="1183"/>
      <c r="C40" s="207"/>
      <c r="D40" s="6"/>
      <c r="E40" s="207"/>
      <c r="F40" s="38"/>
      <c r="G40" s="790"/>
      <c r="H40" s="40"/>
      <c r="I40" s="426"/>
      <c r="J40" s="787"/>
      <c r="K40" s="603"/>
    </row>
    <row r="41" spans="1:13" ht="15" hidden="1" customHeight="1" x14ac:dyDescent="0.25">
      <c r="A41" s="355">
        <v>6</v>
      </c>
      <c r="B41" s="1182" t="s">
        <v>31</v>
      </c>
      <c r="C41" s="104"/>
      <c r="D41" s="16"/>
      <c r="E41" s="104"/>
      <c r="F41" s="38"/>
      <c r="G41" s="23"/>
      <c r="H41" s="69"/>
      <c r="I41" s="312"/>
      <c r="J41" s="788"/>
      <c r="K41" s="626"/>
    </row>
    <row r="42" spans="1:13" ht="15.75" hidden="1" thickBot="1" x14ac:dyDescent="0.3">
      <c r="A42" s="807"/>
      <c r="B42" s="1183"/>
      <c r="C42" s="207"/>
      <c r="D42" s="6"/>
      <c r="E42" s="207"/>
      <c r="F42" s="138"/>
      <c r="G42" s="23"/>
      <c r="H42" s="69"/>
      <c r="I42" s="25"/>
      <c r="J42" s="788"/>
      <c r="K42" s="211"/>
      <c r="M42" s="43"/>
    </row>
    <row r="43" spans="1:13" ht="15.75" hidden="1" thickBot="1" x14ac:dyDescent="0.3">
      <c r="A43" s="808"/>
      <c r="B43" s="536"/>
      <c r="C43" s="207"/>
      <c r="D43" s="614"/>
      <c r="E43" s="6"/>
      <c r="F43" s="46"/>
      <c r="G43" s="33"/>
      <c r="H43" s="30"/>
      <c r="I43" s="27"/>
      <c r="J43" s="300"/>
      <c r="K43" s="605"/>
    </row>
    <row r="44" spans="1:13" ht="15.75" hidden="1" customHeight="1" x14ac:dyDescent="0.25">
      <c r="A44" s="355">
        <v>7</v>
      </c>
      <c r="B44" s="1175" t="s">
        <v>31</v>
      </c>
      <c r="C44" s="6"/>
      <c r="D44" s="104"/>
      <c r="E44" s="310"/>
      <c r="F44" s="566"/>
      <c r="G44" s="23"/>
      <c r="H44" s="69"/>
      <c r="I44" s="312"/>
      <c r="J44" s="394"/>
      <c r="K44" s="623"/>
    </row>
    <row r="45" spans="1:13" ht="15.75" hidden="1" thickBot="1" x14ac:dyDescent="0.3">
      <c r="A45" s="535"/>
      <c r="B45" s="1170"/>
      <c r="C45" s="6"/>
      <c r="D45" s="207"/>
      <c r="E45" s="6"/>
      <c r="F45" s="138"/>
      <c r="G45" s="23"/>
      <c r="H45" s="69"/>
      <c r="I45" s="426"/>
      <c r="J45" s="394"/>
      <c r="K45" s="211"/>
    </row>
    <row r="46" spans="1:13" ht="15.75" hidden="1" thickBot="1" x14ac:dyDescent="0.3">
      <c r="A46" s="355">
        <v>8</v>
      </c>
      <c r="B46" s="1175" t="s">
        <v>31</v>
      </c>
      <c r="C46" s="104"/>
      <c r="D46" s="104"/>
      <c r="E46" s="16"/>
      <c r="F46" s="872"/>
      <c r="G46" s="29"/>
      <c r="H46" s="79"/>
      <c r="I46" s="425"/>
      <c r="J46" s="199"/>
      <c r="K46" s="627"/>
    </row>
    <row r="47" spans="1:13" ht="15.75" hidden="1" thickBot="1" x14ac:dyDescent="0.3">
      <c r="A47" s="869"/>
      <c r="B47" s="1169"/>
      <c r="C47" s="90"/>
      <c r="D47" s="90"/>
      <c r="E47" s="22"/>
      <c r="F47" s="140"/>
      <c r="G47" s="20"/>
      <c r="H47" s="53"/>
      <c r="I47" s="330"/>
      <c r="J47" s="646"/>
      <c r="K47" s="628"/>
    </row>
    <row r="48" spans="1:13" ht="15.75" hidden="1" thickBot="1" x14ac:dyDescent="0.3">
      <c r="A48" s="960"/>
      <c r="B48" s="961"/>
      <c r="C48" s="6"/>
      <c r="D48" s="6"/>
      <c r="E48" s="6"/>
      <c r="F48" s="59"/>
      <c r="G48" s="24"/>
      <c r="H48" s="373"/>
      <c r="I48" s="880"/>
      <c r="J48" s="881"/>
      <c r="K48" s="387"/>
    </row>
    <row r="49" spans="1:11" ht="15.75" hidden="1" thickBot="1" x14ac:dyDescent="0.3">
      <c r="A49" s="943">
        <v>9</v>
      </c>
      <c r="B49" s="916" t="s">
        <v>94</v>
      </c>
      <c r="C49" s="104"/>
      <c r="D49" s="16"/>
      <c r="E49" s="104"/>
      <c r="F49" s="374"/>
      <c r="G49" s="29"/>
      <c r="H49" s="677"/>
      <c r="I49" s="879"/>
      <c r="J49" s="728"/>
      <c r="K49" s="282"/>
    </row>
    <row r="50" spans="1:11" ht="15.75" hidden="1" thickBot="1" x14ac:dyDescent="0.3">
      <c r="A50" s="963"/>
      <c r="B50" s="964" t="s">
        <v>101</v>
      </c>
      <c r="C50" s="90"/>
      <c r="D50" s="22"/>
      <c r="E50" s="90"/>
      <c r="F50" s="22"/>
      <c r="G50" s="882"/>
      <c r="H50" s="877"/>
      <c r="I50" s="426"/>
      <c r="J50" s="870"/>
      <c r="K50" s="210"/>
    </row>
    <row r="51" spans="1:11" hidden="1" x14ac:dyDescent="0.25">
      <c r="A51" s="900"/>
      <c r="B51" s="917"/>
      <c r="C51" s="201"/>
      <c r="D51" s="201"/>
      <c r="E51" s="201"/>
      <c r="F51" s="915"/>
      <c r="G51" s="58"/>
      <c r="H51" s="962"/>
      <c r="I51" s="312"/>
      <c r="J51" s="736"/>
      <c r="K51" s="210"/>
    </row>
    <row r="52" spans="1:11" hidden="1" x14ac:dyDescent="0.25">
      <c r="A52" s="900"/>
      <c r="B52" s="917"/>
      <c r="C52" s="201"/>
      <c r="D52" s="201"/>
      <c r="E52" s="201"/>
      <c r="F52" s="918"/>
      <c r="G52" s="23"/>
      <c r="H52" s="269"/>
      <c r="I52" s="312"/>
      <c r="J52" s="736"/>
      <c r="K52" s="605"/>
    </row>
    <row r="53" spans="1:11" ht="15.75" hidden="1" thickBot="1" x14ac:dyDescent="0.3">
      <c r="A53" s="900"/>
      <c r="B53" s="908"/>
      <c r="C53" s="201"/>
      <c r="D53" s="201"/>
      <c r="E53" s="201"/>
      <c r="F53" s="918"/>
      <c r="G53" s="23"/>
      <c r="H53" s="269"/>
      <c r="I53" s="312"/>
      <c r="J53" s="736"/>
      <c r="K53" s="602"/>
    </row>
    <row r="54" spans="1:11" ht="15.75" hidden="1" thickBot="1" x14ac:dyDescent="0.3">
      <c r="A54" s="900"/>
      <c r="B54" s="908"/>
      <c r="C54" s="201"/>
      <c r="D54" s="201"/>
      <c r="E54" s="201"/>
      <c r="F54" s="918"/>
      <c r="G54" s="23"/>
      <c r="H54" s="269"/>
      <c r="I54" s="6"/>
      <c r="J54" s="207"/>
      <c r="K54" s="357"/>
    </row>
    <row r="55" spans="1:11" ht="15.75" hidden="1" thickBot="1" x14ac:dyDescent="0.3">
      <c r="A55" s="899"/>
      <c r="B55" s="893"/>
      <c r="C55" s="909"/>
      <c r="D55" s="909"/>
      <c r="E55" s="909"/>
      <c r="F55" s="919"/>
      <c r="G55" s="36"/>
      <c r="H55" s="270"/>
      <c r="I55" s="6"/>
      <c r="J55" s="207"/>
      <c r="K55" s="357"/>
    </row>
    <row r="56" spans="1:11" ht="15.75" thickBot="1" x14ac:dyDescent="0.3">
      <c r="A56" s="1077" t="s">
        <v>47</v>
      </c>
      <c r="B56" s="1078"/>
      <c r="C56" s="1078"/>
      <c r="D56" s="1078"/>
      <c r="E56" s="1078"/>
      <c r="F56" s="1078"/>
      <c r="G56" s="1184"/>
      <c r="H56" s="441">
        <f>SUM(H27:H55)</f>
        <v>8626182.4900000002</v>
      </c>
      <c r="I56" s="720">
        <f>SUM(I27:I53)</f>
        <v>0</v>
      </c>
      <c r="J56" s="441">
        <f>SUM(J27:J53)</f>
        <v>0</v>
      </c>
      <c r="K56" s="629">
        <f>SUM(K27:K53)</f>
        <v>0</v>
      </c>
    </row>
    <row r="57" spans="1:11" ht="30.75" hidden="1" thickBot="1" x14ac:dyDescent="0.3">
      <c r="A57" s="1185">
        <v>1</v>
      </c>
      <c r="B57" s="1187" t="s">
        <v>102</v>
      </c>
      <c r="C57" s="970" t="s">
        <v>104</v>
      </c>
      <c r="D57" s="613" t="s">
        <v>137</v>
      </c>
      <c r="E57" s="104"/>
      <c r="F57" s="46"/>
      <c r="G57" s="69"/>
      <c r="H57" s="69"/>
      <c r="I57" s="745"/>
      <c r="J57" s="647"/>
      <c r="K57" s="605"/>
    </row>
    <row r="58" spans="1:11" ht="15.75" hidden="1" thickBot="1" x14ac:dyDescent="0.3">
      <c r="A58" s="1186"/>
      <c r="B58" s="1188"/>
      <c r="C58" s="90"/>
      <c r="D58" s="90"/>
      <c r="E58" s="90"/>
      <c r="F58" s="90"/>
      <c r="G58" s="8"/>
      <c r="H58" s="64"/>
      <c r="I58" s="312"/>
      <c r="J58" s="736"/>
      <c r="K58" s="605"/>
    </row>
    <row r="59" spans="1:11" hidden="1" x14ac:dyDescent="0.25">
      <c r="A59" s="150">
        <v>1</v>
      </c>
      <c r="B59" s="1189"/>
      <c r="C59" s="102"/>
      <c r="D59" s="104"/>
      <c r="E59" s="104"/>
      <c r="F59" s="102"/>
      <c r="G59" s="111"/>
      <c r="H59" s="105"/>
      <c r="I59" s="312"/>
      <c r="J59" s="736"/>
      <c r="K59" s="605"/>
    </row>
    <row r="60" spans="1:11" ht="15.75" hidden="1" thickBot="1" x14ac:dyDescent="0.3">
      <c r="A60" s="498"/>
      <c r="B60" s="1190"/>
      <c r="C60" s="106"/>
      <c r="D60" s="207"/>
      <c r="E60" s="207"/>
      <c r="F60" s="207"/>
      <c r="G60" s="7"/>
      <c r="H60" s="108"/>
      <c r="I60" s="312"/>
      <c r="J60" s="736"/>
      <c r="K60" s="605"/>
    </row>
    <row r="61" spans="1:11" ht="15.75" hidden="1" thickBot="1" x14ac:dyDescent="0.3">
      <c r="A61" s="187"/>
      <c r="B61" s="1191"/>
      <c r="C61" s="102"/>
      <c r="D61" s="104"/>
      <c r="E61" s="104"/>
      <c r="F61" s="102"/>
      <c r="G61" s="287"/>
      <c r="H61" s="105"/>
      <c r="I61" s="312"/>
      <c r="J61" s="736"/>
      <c r="K61" s="605"/>
    </row>
    <row r="62" spans="1:11" ht="15.75" hidden="1" thickBot="1" x14ac:dyDescent="0.3">
      <c r="A62" s="157">
        <v>3</v>
      </c>
      <c r="B62" s="1180"/>
      <c r="C62" s="102"/>
      <c r="D62" s="104"/>
      <c r="E62" s="19"/>
      <c r="F62" s="79"/>
      <c r="G62" s="305"/>
      <c r="H62" s="273"/>
      <c r="I62" s="312"/>
      <c r="J62" s="736"/>
      <c r="K62" s="605"/>
    </row>
    <row r="63" spans="1:11" ht="15.75" hidden="1" thickBot="1" x14ac:dyDescent="0.3">
      <c r="A63" s="506"/>
      <c r="B63" s="1181"/>
      <c r="C63" s="222"/>
      <c r="D63" s="90"/>
      <c r="E63" s="8"/>
      <c r="F63" s="229"/>
      <c r="G63" s="337"/>
      <c r="H63" s="296"/>
      <c r="I63" s="312"/>
      <c r="J63" s="736"/>
      <c r="K63" s="605"/>
    </row>
    <row r="64" spans="1:11" hidden="1" x14ac:dyDescent="0.25">
      <c r="A64" s="150">
        <v>2</v>
      </c>
      <c r="B64" s="158"/>
      <c r="C64" s="102"/>
      <c r="D64" s="104"/>
      <c r="E64" s="104"/>
      <c r="F64" s="1065"/>
      <c r="G64" s="287"/>
      <c r="H64" s="105"/>
      <c r="I64" s="312"/>
      <c r="J64" s="736"/>
      <c r="K64" s="605"/>
    </row>
    <row r="65" spans="1:11" ht="15.75" hidden="1" thickBot="1" x14ac:dyDescent="0.3">
      <c r="A65" s="498"/>
      <c r="B65" s="188"/>
      <c r="C65" s="106"/>
      <c r="D65" s="207"/>
      <c r="E65" s="207"/>
      <c r="F65" s="1200"/>
      <c r="G65" s="7"/>
      <c r="H65" s="108"/>
      <c r="I65" s="312"/>
      <c r="J65" s="736"/>
      <c r="K65" s="605"/>
    </row>
    <row r="66" spans="1:11" hidden="1" x14ac:dyDescent="0.25">
      <c r="A66" s="505">
        <v>1</v>
      </c>
      <c r="B66" s="1192"/>
      <c r="C66" s="102"/>
      <c r="D66" s="104"/>
      <c r="E66" s="104"/>
      <c r="F66" s="1064"/>
      <c r="G66" s="111"/>
      <c r="H66" s="757"/>
      <c r="I66" s="358"/>
      <c r="J66" s="275"/>
      <c r="K66" s="345"/>
    </row>
    <row r="67" spans="1:11" ht="15.75" hidden="1" thickBot="1" x14ac:dyDescent="0.3">
      <c r="A67" s="499"/>
      <c r="B67" s="1201"/>
      <c r="C67" s="103"/>
      <c r="D67" s="90"/>
      <c r="E67" s="90"/>
      <c r="F67" s="1059"/>
      <c r="G67" s="8"/>
      <c r="H67" s="64"/>
      <c r="I67" s="358"/>
      <c r="J67" s="275"/>
      <c r="K67" s="152"/>
    </row>
    <row r="68" spans="1:11" ht="15.75" hidden="1" thickBot="1" x14ac:dyDescent="0.3">
      <c r="A68" s="506"/>
      <c r="B68" s="500"/>
      <c r="C68" s="90"/>
      <c r="D68" s="506"/>
      <c r="E68" s="128"/>
      <c r="F68" s="229"/>
      <c r="G68" s="251"/>
      <c r="H68" s="299"/>
      <c r="I68" s="312"/>
      <c r="J68" s="736"/>
      <c r="K68" s="152"/>
    </row>
    <row r="69" spans="1:11" ht="15.75" hidden="1" thickBot="1" x14ac:dyDescent="0.3">
      <c r="A69" s="506"/>
      <c r="B69" s="500"/>
      <c r="C69" s="90"/>
      <c r="D69" s="90"/>
      <c r="E69" s="8"/>
      <c r="F69" s="340"/>
      <c r="G69" s="176"/>
      <c r="H69" s="758"/>
      <c r="I69" s="358"/>
      <c r="J69" s="275"/>
      <c r="K69" s="152"/>
    </row>
    <row r="70" spans="1:11" hidden="1" x14ac:dyDescent="0.25">
      <c r="A70" s="150">
        <v>2</v>
      </c>
      <c r="B70" s="1192"/>
      <c r="C70" s="102"/>
      <c r="D70" s="104"/>
      <c r="E70" s="19"/>
      <c r="F70" s="214"/>
      <c r="G70" s="305"/>
      <c r="H70" s="273"/>
      <c r="I70" s="746"/>
      <c r="J70" s="648"/>
      <c r="K70" s="605"/>
    </row>
    <row r="71" spans="1:11" ht="15.75" hidden="1" thickBot="1" x14ac:dyDescent="0.3">
      <c r="A71" s="187"/>
      <c r="B71" s="1193"/>
      <c r="C71" s="106"/>
      <c r="D71" s="207"/>
      <c r="E71" s="7"/>
      <c r="F71" s="373"/>
      <c r="G71" s="396"/>
      <c r="H71" s="294"/>
      <c r="I71" s="312"/>
      <c r="J71" s="736"/>
      <c r="K71" s="605"/>
    </row>
    <row r="72" spans="1:11" hidden="1" x14ac:dyDescent="0.25">
      <c r="A72" s="498">
        <v>3</v>
      </c>
      <c r="B72" s="1192"/>
      <c r="C72" s="102"/>
      <c r="D72" s="104"/>
      <c r="E72" s="104"/>
      <c r="F72" s="66"/>
      <c r="G72" s="279"/>
      <c r="H72" s="273"/>
      <c r="I72" s="312"/>
      <c r="J72" s="736"/>
      <c r="K72" s="605"/>
    </row>
    <row r="73" spans="1:11" ht="15.75" hidden="1" thickBot="1" x14ac:dyDescent="0.3">
      <c r="A73" s="498"/>
      <c r="B73" s="1202"/>
      <c r="C73" s="106"/>
      <c r="D73" s="207"/>
      <c r="E73" s="207"/>
      <c r="F73" s="38"/>
      <c r="G73" s="230"/>
      <c r="H73" s="274"/>
      <c r="I73" s="312"/>
      <c r="J73" s="736"/>
      <c r="K73" s="605"/>
    </row>
    <row r="74" spans="1:11" hidden="1" x14ac:dyDescent="0.25">
      <c r="A74" s="508">
        <v>4</v>
      </c>
      <c r="B74" s="1192"/>
      <c r="C74" s="102"/>
      <c r="D74" s="102"/>
      <c r="E74" s="104"/>
      <c r="F74" s="505"/>
      <c r="G74" s="111"/>
      <c r="H74" s="105"/>
      <c r="I74" s="312"/>
      <c r="J74" s="736"/>
      <c r="K74" s="605"/>
    </row>
    <row r="75" spans="1:11" ht="15.75" hidden="1" thickBot="1" x14ac:dyDescent="0.3">
      <c r="A75" s="126"/>
      <c r="B75" s="1193"/>
      <c r="C75" s="103"/>
      <c r="D75" s="90"/>
      <c r="E75" s="90"/>
      <c r="F75" s="524"/>
      <c r="G75" s="128"/>
      <c r="H75" s="64"/>
      <c r="I75" s="312"/>
      <c r="J75" s="736"/>
      <c r="K75" s="605"/>
    </row>
    <row r="76" spans="1:11" hidden="1" x14ac:dyDescent="0.25">
      <c r="A76" s="125"/>
      <c r="B76" s="123"/>
      <c r="C76" s="1194"/>
      <c r="D76" s="510"/>
      <c r="E76" s="499"/>
      <c r="F76" s="340"/>
      <c r="G76" s="176"/>
      <c r="H76" s="295"/>
      <c r="I76" s="312"/>
      <c r="J76" s="736"/>
      <c r="K76" s="605"/>
    </row>
    <row r="77" spans="1:11" ht="15.75" hidden="1" thickBot="1" x14ac:dyDescent="0.3">
      <c r="A77" s="509"/>
      <c r="B77" s="124"/>
      <c r="C77" s="1195"/>
      <c r="D77" s="90"/>
      <c r="E77" s="506"/>
      <c r="F77" s="513"/>
      <c r="G77" s="230"/>
      <c r="H77" s="274"/>
      <c r="I77" s="312"/>
      <c r="J77" s="736"/>
      <c r="K77" s="605"/>
    </row>
    <row r="78" spans="1:11" hidden="1" x14ac:dyDescent="0.25">
      <c r="A78" s="1196"/>
      <c r="B78" s="1198"/>
      <c r="C78" s="96"/>
      <c r="D78" s="25"/>
      <c r="E78" s="40"/>
      <c r="F78" s="513"/>
      <c r="G78" s="230"/>
      <c r="H78" s="274"/>
      <c r="I78" s="312"/>
      <c r="J78" s="736"/>
      <c r="K78" s="605"/>
    </row>
    <row r="79" spans="1:11" ht="15.75" hidden="1" thickBot="1" x14ac:dyDescent="0.3">
      <c r="A79" s="1197"/>
      <c r="B79" s="1199"/>
      <c r="C79" s="46"/>
      <c r="D79" s="22"/>
      <c r="E79" s="21"/>
      <c r="F79" s="22"/>
      <c r="G79" s="63"/>
      <c r="H79" s="64"/>
      <c r="I79" s="312"/>
      <c r="J79" s="736"/>
      <c r="K79" s="605"/>
    </row>
    <row r="80" spans="1:11" ht="15.75" thickBot="1" x14ac:dyDescent="0.3">
      <c r="A80" s="1081" t="s">
        <v>103</v>
      </c>
      <c r="B80" s="1072"/>
      <c r="C80" s="1072"/>
      <c r="D80" s="1072"/>
      <c r="E80" s="1072"/>
      <c r="F80" s="1072"/>
      <c r="G80" s="1072"/>
      <c r="H80" s="442">
        <f>H57</f>
        <v>0</v>
      </c>
      <c r="I80" s="461">
        <f t="shared" ref="I80:K80" si="2">I57</f>
        <v>0</v>
      </c>
      <c r="J80" s="649"/>
      <c r="K80" s="163">
        <f t="shared" si="2"/>
        <v>0</v>
      </c>
    </row>
    <row r="81" spans="1:11" hidden="1" x14ac:dyDescent="0.25">
      <c r="A81" s="507">
        <v>1</v>
      </c>
      <c r="B81" s="496" t="s">
        <v>37</v>
      </c>
      <c r="C81" s="207"/>
      <c r="D81" s="207"/>
      <c r="E81" s="207"/>
      <c r="F81" s="371"/>
      <c r="G81" s="23"/>
      <c r="H81" s="48"/>
      <c r="I81" s="377"/>
      <c r="J81" s="276"/>
      <c r="K81" s="347"/>
    </row>
    <row r="82" spans="1:11" ht="15.75" hidden="1" thickBot="1" x14ac:dyDescent="0.3">
      <c r="A82" s="99"/>
      <c r="B82" s="100"/>
      <c r="C82" s="207"/>
      <c r="D82" s="207"/>
      <c r="E82" s="207"/>
      <c r="F82" s="138"/>
      <c r="G82" s="230"/>
      <c r="H82" s="299"/>
      <c r="I82" s="312"/>
      <c r="J82" s="736"/>
      <c r="K82" s="605"/>
    </row>
    <row r="83" spans="1:11" ht="15.75" hidden="1" thickBot="1" x14ac:dyDescent="0.3">
      <c r="A83" s="76"/>
      <c r="B83" s="77"/>
      <c r="C83" s="32"/>
      <c r="D83" s="18"/>
      <c r="E83" s="11"/>
      <c r="F83" s="18"/>
      <c r="G83" s="397"/>
      <c r="H83" s="759"/>
      <c r="I83" s="312"/>
      <c r="J83" s="736"/>
      <c r="K83" s="605"/>
    </row>
    <row r="84" spans="1:11" hidden="1" x14ac:dyDescent="0.25">
      <c r="A84" s="1177">
        <v>1</v>
      </c>
      <c r="B84" s="496" t="s">
        <v>37</v>
      </c>
      <c r="C84" s="104"/>
      <c r="D84" s="104"/>
      <c r="E84" s="104"/>
      <c r="F84" s="203"/>
      <c r="G84" s="230"/>
      <c r="H84" s="276"/>
      <c r="I84" s="377"/>
      <c r="J84" s="276"/>
      <c r="K84" s="630"/>
    </row>
    <row r="85" spans="1:11" hidden="1" x14ac:dyDescent="0.25">
      <c r="A85" s="1178"/>
      <c r="B85" s="231"/>
      <c r="C85" s="207"/>
      <c r="D85" s="207"/>
      <c r="E85" s="207"/>
      <c r="F85" s="138"/>
      <c r="G85" s="230"/>
      <c r="H85" s="276"/>
      <c r="I85" s="312"/>
      <c r="J85" s="736"/>
      <c r="K85" s="605"/>
    </row>
    <row r="86" spans="1:11" hidden="1" x14ac:dyDescent="0.25">
      <c r="A86" s="1178"/>
      <c r="B86" s="231"/>
      <c r="C86" s="517"/>
      <c r="D86" s="517"/>
      <c r="E86" s="517"/>
      <c r="F86" s="69"/>
      <c r="G86" s="230"/>
      <c r="H86" s="274"/>
      <c r="I86" s="312"/>
      <c r="J86" s="736"/>
      <c r="K86" s="605"/>
    </row>
    <row r="87" spans="1:11" ht="15.75" hidden="1" thickBot="1" x14ac:dyDescent="0.3">
      <c r="A87" s="1179"/>
      <c r="B87" s="232"/>
      <c r="C87" s="511"/>
      <c r="D87" s="511"/>
      <c r="E87" s="511"/>
      <c r="F87" s="53"/>
      <c r="G87" s="251"/>
      <c r="H87" s="296"/>
      <c r="I87" s="312"/>
      <c r="J87" s="736"/>
      <c r="K87" s="605"/>
    </row>
    <row r="88" spans="1:11" ht="15.75" thickBot="1" x14ac:dyDescent="0.3">
      <c r="A88" s="1081" t="s">
        <v>38</v>
      </c>
      <c r="B88" s="1072"/>
      <c r="C88" s="1072"/>
      <c r="D88" s="1072"/>
      <c r="E88" s="1072"/>
      <c r="F88" s="1072"/>
      <c r="G88" s="1072"/>
      <c r="H88" s="442">
        <f>SUM(H81:H87)</f>
        <v>0</v>
      </c>
      <c r="I88" s="461">
        <f>SUM(I81:I87)</f>
        <v>0</v>
      </c>
      <c r="J88" s="531"/>
      <c r="K88" s="449">
        <f>SUM(K81:K87)</f>
        <v>0</v>
      </c>
    </row>
    <row r="89" spans="1:11" hidden="1" x14ac:dyDescent="0.25">
      <c r="A89" s="1203">
        <v>1</v>
      </c>
      <c r="B89" s="1205" t="s">
        <v>33</v>
      </c>
      <c r="C89" s="613"/>
      <c r="D89" s="716"/>
      <c r="E89" s="613"/>
      <c r="F89" s="235"/>
      <c r="G89" s="259"/>
      <c r="H89" s="273"/>
      <c r="I89" s="6"/>
      <c r="J89" s="736"/>
      <c r="K89" s="603"/>
    </row>
    <row r="90" spans="1:11" ht="15.75" hidden="1" thickBot="1" x14ac:dyDescent="0.3">
      <c r="A90" s="1204"/>
      <c r="B90" s="1206"/>
      <c r="C90" s="207"/>
      <c r="D90" s="6"/>
      <c r="E90" s="207"/>
      <c r="F90" s="207"/>
      <c r="G90" s="288"/>
      <c r="H90" s="108"/>
      <c r="I90" s="747"/>
      <c r="J90" s="650"/>
      <c r="K90" s="631"/>
    </row>
    <row r="91" spans="1:11" hidden="1" x14ac:dyDescent="0.25">
      <c r="A91" s="1203">
        <v>1</v>
      </c>
      <c r="B91" s="1207" t="s">
        <v>97</v>
      </c>
      <c r="C91" s="207"/>
      <c r="D91" s="6"/>
      <c r="E91" s="7"/>
      <c r="F91" s="1037"/>
      <c r="G91" s="51"/>
      <c r="H91" s="193"/>
      <c r="I91" s="291"/>
      <c r="J91" s="274"/>
      <c r="K91" s="292"/>
    </row>
    <row r="92" spans="1:11" hidden="1" x14ac:dyDescent="0.25">
      <c r="A92" s="1204"/>
      <c r="B92" s="1208"/>
      <c r="C92" s="207"/>
      <c r="D92" s="6"/>
      <c r="E92" s="7"/>
      <c r="F92" s="965"/>
      <c r="G92" s="51"/>
      <c r="H92" s="193"/>
      <c r="I92" s="291"/>
      <c r="J92" s="274"/>
      <c r="K92" s="292"/>
    </row>
    <row r="93" spans="1:11" hidden="1" x14ac:dyDescent="0.25">
      <c r="A93" s="1204"/>
      <c r="B93" s="1208"/>
      <c r="C93" s="225"/>
      <c r="D93" s="519"/>
      <c r="E93" s="69"/>
      <c r="F93" s="38"/>
      <c r="G93" s="23"/>
      <c r="H93" s="69"/>
      <c r="I93" s="291"/>
      <c r="J93" s="274"/>
      <c r="K93" s="292"/>
    </row>
    <row r="94" spans="1:11" ht="15.75" hidden="1" thickBot="1" x14ac:dyDescent="0.3">
      <c r="A94" s="1204"/>
      <c r="B94" s="1208"/>
      <c r="C94" s="226"/>
      <c r="D94" s="373"/>
      <c r="E94" s="71"/>
      <c r="F94" s="38"/>
      <c r="G94" s="23"/>
      <c r="H94" s="69"/>
      <c r="I94" s="748"/>
      <c r="J94" s="651"/>
      <c r="K94" s="632"/>
    </row>
    <row r="95" spans="1:11" ht="15.75" hidden="1" thickBot="1" x14ac:dyDescent="0.3">
      <c r="A95" s="1204"/>
      <c r="B95" s="1208"/>
      <c r="C95" s="226"/>
      <c r="D95" s="373"/>
      <c r="E95" s="71"/>
      <c r="F95" s="38"/>
      <c r="G95" s="23"/>
      <c r="H95" s="69"/>
      <c r="I95" s="291"/>
      <c r="J95" s="274"/>
      <c r="K95" s="322"/>
    </row>
    <row r="96" spans="1:11" ht="15.75" hidden="1" thickBot="1" x14ac:dyDescent="0.3">
      <c r="A96" s="1204"/>
      <c r="B96" s="1208"/>
      <c r="C96" s="226"/>
      <c r="D96" s="373"/>
      <c r="E96" s="71"/>
      <c r="F96" s="203"/>
      <c r="G96" s="253"/>
      <c r="H96" s="274"/>
      <c r="I96" s="291"/>
      <c r="J96" s="274"/>
      <c r="K96" s="322"/>
    </row>
    <row r="97" spans="1:11" ht="15.75" hidden="1" thickBot="1" x14ac:dyDescent="0.3">
      <c r="A97" s="1204"/>
      <c r="B97" s="1208"/>
      <c r="C97" s="226"/>
      <c r="D97" s="373"/>
      <c r="E97" s="71"/>
      <c r="F97" s="203"/>
      <c r="G97" s="253"/>
      <c r="H97" s="404"/>
      <c r="I97" s="749"/>
      <c r="J97" s="404"/>
      <c r="K97" s="322"/>
    </row>
    <row r="98" spans="1:11" hidden="1" x14ac:dyDescent="0.25">
      <c r="A98" s="502">
        <v>3</v>
      </c>
      <c r="B98" s="197" t="s">
        <v>33</v>
      </c>
      <c r="C98" s="106"/>
      <c r="D98" s="207"/>
      <c r="E98" s="106"/>
      <c r="F98" s="170"/>
      <c r="G98" s="176"/>
      <c r="H98" s="295"/>
      <c r="I98" s="312"/>
      <c r="J98" s="736"/>
      <c r="K98" s="633"/>
    </row>
    <row r="99" spans="1:11" hidden="1" x14ac:dyDescent="0.25">
      <c r="A99" s="502"/>
      <c r="B99" s="197"/>
      <c r="C99" s="106"/>
      <c r="D99" s="207"/>
      <c r="E99" s="106"/>
      <c r="F99" s="138"/>
      <c r="G99" s="230"/>
      <c r="H99" s="274"/>
      <c r="I99" s="312"/>
      <c r="J99" s="736"/>
      <c r="K99" s="633"/>
    </row>
    <row r="100" spans="1:11" ht="15.75" hidden="1" thickBot="1" x14ac:dyDescent="0.3">
      <c r="A100" s="502"/>
      <c r="B100" s="143"/>
      <c r="C100" s="137"/>
      <c r="D100" s="207"/>
      <c r="E100" s="106"/>
      <c r="F100" s="138"/>
      <c r="G100" s="230"/>
      <c r="H100" s="274"/>
      <c r="I100" s="312"/>
      <c r="J100" s="736"/>
      <c r="K100" s="633"/>
    </row>
    <row r="101" spans="1:11" hidden="1" x14ac:dyDescent="0.25">
      <c r="A101" s="502"/>
      <c r="B101" s="112"/>
      <c r="C101" s="178"/>
      <c r="D101" s="207"/>
      <c r="E101" s="168"/>
      <c r="F101" s="69"/>
      <c r="G101" s="230"/>
      <c r="H101" s="274"/>
      <c r="I101" s="312"/>
      <c r="J101" s="736"/>
      <c r="K101" s="633"/>
    </row>
    <row r="102" spans="1:11" ht="15.75" hidden="1" thickBot="1" x14ac:dyDescent="0.3">
      <c r="A102" s="503"/>
      <c r="B102" s="212"/>
      <c r="C102" s="134"/>
      <c r="D102" s="90"/>
      <c r="E102" s="171"/>
      <c r="F102" s="53"/>
      <c r="G102" s="251"/>
      <c r="H102" s="296"/>
      <c r="I102" s="312"/>
      <c r="J102" s="736"/>
      <c r="K102" s="633"/>
    </row>
    <row r="103" spans="1:11" ht="15.75" hidden="1" thickBot="1" x14ac:dyDescent="0.3">
      <c r="A103" s="501">
        <v>4</v>
      </c>
      <c r="B103" s="116" t="s">
        <v>33</v>
      </c>
      <c r="C103" s="104"/>
      <c r="D103" s="16"/>
      <c r="E103" s="104"/>
      <c r="F103" s="374"/>
      <c r="G103" s="50"/>
      <c r="H103" s="65"/>
      <c r="I103" s="312"/>
      <c r="J103" s="736"/>
      <c r="K103" s="633"/>
    </row>
    <row r="104" spans="1:11" ht="15.75" hidden="1" thickBot="1" x14ac:dyDescent="0.3">
      <c r="A104" s="503"/>
      <c r="B104" s="134"/>
      <c r="C104" s="177"/>
      <c r="D104" s="22"/>
      <c r="E104" s="90"/>
      <c r="F104" s="374"/>
      <c r="G104" s="50"/>
      <c r="H104" s="65"/>
      <c r="I104" s="312"/>
      <c r="J104" s="736"/>
      <c r="K104" s="633"/>
    </row>
    <row r="105" spans="1:11" hidden="1" x14ac:dyDescent="0.25">
      <c r="A105" s="501">
        <v>3</v>
      </c>
      <c r="B105" s="116" t="s">
        <v>33</v>
      </c>
      <c r="C105" s="104"/>
      <c r="D105" s="104"/>
      <c r="E105" s="111"/>
      <c r="F105" s="214"/>
      <c r="G105" s="279"/>
      <c r="H105" s="273"/>
      <c r="I105" s="312"/>
      <c r="J105" s="736"/>
      <c r="K105" s="633"/>
    </row>
    <row r="106" spans="1:11" ht="15.75" hidden="1" thickBot="1" x14ac:dyDescent="0.3">
      <c r="A106" s="503"/>
      <c r="B106" s="515"/>
      <c r="C106" s="90"/>
      <c r="D106" s="90"/>
      <c r="E106" s="128"/>
      <c r="F106" s="229"/>
      <c r="G106" s="251"/>
      <c r="H106" s="296"/>
      <c r="I106" s="312"/>
      <c r="J106" s="736"/>
      <c r="K106" s="633"/>
    </row>
    <row r="107" spans="1:11" hidden="1" x14ac:dyDescent="0.25">
      <c r="A107" s="501">
        <v>4</v>
      </c>
      <c r="B107" s="116" t="s">
        <v>33</v>
      </c>
      <c r="C107" s="505"/>
      <c r="D107" s="104"/>
      <c r="E107" s="102"/>
      <c r="F107" s="1088"/>
      <c r="G107" s="1209"/>
      <c r="H107" s="1058"/>
      <c r="I107" s="312"/>
      <c r="J107" s="736"/>
      <c r="K107" s="633"/>
    </row>
    <row r="108" spans="1:11" ht="15.75" hidden="1" thickBot="1" x14ac:dyDescent="0.3">
      <c r="A108" s="503"/>
      <c r="B108" s="515"/>
      <c r="C108" s="524"/>
      <c r="D108" s="207"/>
      <c r="E108" s="106"/>
      <c r="F108" s="1090"/>
      <c r="G108" s="1210"/>
      <c r="H108" s="1211"/>
      <c r="I108" s="312"/>
      <c r="J108" s="736"/>
      <c r="K108" s="633"/>
    </row>
    <row r="109" spans="1:11" ht="15.75" hidden="1" thickBot="1" x14ac:dyDescent="0.3">
      <c r="A109" s="501">
        <v>5</v>
      </c>
      <c r="B109" s="142" t="s">
        <v>33</v>
      </c>
      <c r="C109" s="141"/>
      <c r="D109" s="104"/>
      <c r="E109" s="102"/>
      <c r="F109" s="46"/>
      <c r="G109" s="251"/>
      <c r="H109" s="296"/>
      <c r="I109" s="358"/>
      <c r="J109" s="275"/>
      <c r="K109" s="604"/>
    </row>
    <row r="110" spans="1:11" ht="15.75" hidden="1" thickBot="1" x14ac:dyDescent="0.3">
      <c r="A110" s="502"/>
      <c r="B110" s="197"/>
      <c r="C110" s="201"/>
      <c r="D110" s="207"/>
      <c r="E110" s="106"/>
      <c r="F110" s="516"/>
      <c r="G110" s="252"/>
      <c r="H110" s="294"/>
      <c r="I110" s="358"/>
      <c r="J110" s="275"/>
      <c r="K110" s="634"/>
    </row>
    <row r="111" spans="1:11" hidden="1" x14ac:dyDescent="0.25">
      <c r="A111" s="148">
        <v>5</v>
      </c>
      <c r="B111" s="142" t="s">
        <v>33</v>
      </c>
      <c r="C111" s="102"/>
      <c r="D111" s="104"/>
      <c r="E111" s="104"/>
      <c r="F111" s="1065"/>
      <c r="G111" s="287"/>
      <c r="H111" s="105"/>
      <c r="I111" s="312"/>
      <c r="J111" s="736"/>
      <c r="K111" s="152"/>
    </row>
    <row r="112" spans="1:11" ht="15.75" hidden="1" thickBot="1" x14ac:dyDescent="0.3">
      <c r="A112" s="146"/>
      <c r="B112" s="197"/>
      <c r="C112" s="106"/>
      <c r="D112" s="207"/>
      <c r="E112" s="207"/>
      <c r="F112" s="1200"/>
      <c r="G112" s="7"/>
      <c r="H112" s="108"/>
      <c r="I112" s="328"/>
      <c r="J112" s="224"/>
      <c r="K112" s="152"/>
    </row>
    <row r="113" spans="1:13" ht="15.75" hidden="1" thickBot="1" x14ac:dyDescent="0.3">
      <c r="A113" s="148">
        <v>2</v>
      </c>
      <c r="B113" s="761" t="s">
        <v>33</v>
      </c>
      <c r="C113" s="613"/>
      <c r="D113" s="716"/>
      <c r="E113" s="613"/>
      <c r="F113" s="235"/>
      <c r="G113" s="50"/>
      <c r="H113" s="65"/>
      <c r="I113" s="401"/>
      <c r="J113" s="764"/>
      <c r="K113" s="152"/>
    </row>
    <row r="114" spans="1:13" ht="15.75" hidden="1" thickBot="1" x14ac:dyDescent="0.3">
      <c r="A114" s="146"/>
      <c r="B114" s="142"/>
      <c r="C114" s="207"/>
      <c r="D114" s="6"/>
      <c r="E114" s="207"/>
      <c r="F114" s="206"/>
      <c r="G114" s="36"/>
      <c r="H114" s="42"/>
      <c r="I114" s="330"/>
      <c r="J114" s="300"/>
      <c r="K114" s="152"/>
    </row>
    <row r="115" spans="1:13" hidden="1" x14ac:dyDescent="0.25">
      <c r="A115" s="148">
        <v>3</v>
      </c>
      <c r="B115" s="697" t="s">
        <v>33</v>
      </c>
      <c r="C115" s="104"/>
      <c r="D115" s="352"/>
      <c r="E115" s="669"/>
      <c r="F115" s="79"/>
      <c r="G115" s="29"/>
      <c r="H115" s="65"/>
      <c r="I115" s="329"/>
      <c r="J115" s="295"/>
      <c r="K115" s="152"/>
    </row>
    <row r="116" spans="1:13" hidden="1" x14ac:dyDescent="0.25">
      <c r="A116" s="146"/>
      <c r="B116" s="612"/>
      <c r="C116" s="207"/>
      <c r="D116" s="310"/>
      <c r="E116" s="282"/>
      <c r="F116" s="69"/>
      <c r="G116" s="51"/>
      <c r="H116" s="193"/>
      <c r="I116" s="750"/>
      <c r="J116" s="274"/>
      <c r="K116" s="152"/>
    </row>
    <row r="117" spans="1:13" hidden="1" x14ac:dyDescent="0.25">
      <c r="A117" s="146"/>
      <c r="B117" s="612"/>
      <c r="C117" s="207"/>
      <c r="D117" s="6"/>
      <c r="E117" s="207"/>
      <c r="F117" s="69"/>
      <c r="G117" s="51"/>
      <c r="H117" s="193"/>
      <c r="I117" s="750"/>
      <c r="J117" s="654"/>
      <c r="K117" s="152"/>
    </row>
    <row r="118" spans="1:13" ht="15.75" hidden="1" thickBot="1" x14ac:dyDescent="0.3">
      <c r="A118" s="146"/>
      <c r="B118" s="112"/>
      <c r="C118" s="510"/>
      <c r="D118" s="201"/>
      <c r="E118" s="510"/>
      <c r="F118" s="53"/>
      <c r="G118" s="20"/>
      <c r="H118" s="42"/>
      <c r="I118" s="312"/>
      <c r="J118" s="274"/>
      <c r="K118" s="152"/>
    </row>
    <row r="119" spans="1:13" ht="15.75" hidden="1" thickBot="1" x14ac:dyDescent="0.3">
      <c r="A119" s="118"/>
      <c r="B119" s="212"/>
      <c r="C119" s="693"/>
      <c r="D119" s="149"/>
      <c r="E119" s="693"/>
      <c r="F119" s="138"/>
      <c r="G119" s="23"/>
      <c r="H119" s="48"/>
      <c r="I119" s="22"/>
      <c r="J119" s="64"/>
      <c r="K119" s="109"/>
    </row>
    <row r="120" spans="1:13" ht="15.75" thickBot="1" x14ac:dyDescent="0.3">
      <c r="A120" s="696" t="s">
        <v>39</v>
      </c>
      <c r="B120" s="149"/>
      <c r="C120" s="149"/>
      <c r="D120" s="149"/>
      <c r="E120" s="149"/>
      <c r="F120" s="149"/>
      <c r="G120" s="149"/>
      <c r="H120" s="741">
        <f>H91+H92+H93+H94+H95</f>
        <v>0</v>
      </c>
      <c r="I120" s="742">
        <f t="shared" ref="I120:K120" si="3">SUM(I89:I119)</f>
        <v>0</v>
      </c>
      <c r="J120" s="741">
        <f t="shared" si="3"/>
        <v>0</v>
      </c>
      <c r="K120" s="742">
        <f t="shared" si="3"/>
        <v>0</v>
      </c>
      <c r="M120" s="43"/>
    </row>
    <row r="121" spans="1:13" ht="15.75" hidden="1" thickBot="1" x14ac:dyDescent="0.3">
      <c r="A121" s="1212">
        <v>1</v>
      </c>
      <c r="B121" s="315" t="s">
        <v>90</v>
      </c>
      <c r="C121" s="104"/>
      <c r="D121" s="16"/>
      <c r="E121" s="104"/>
      <c r="F121" s="676"/>
      <c r="G121" s="383"/>
      <c r="H121" s="330"/>
      <c r="I121" s="16"/>
      <c r="J121" s="196"/>
      <c r="K121" s="37"/>
    </row>
    <row r="122" spans="1:13" ht="15.75" hidden="1" thickBot="1" x14ac:dyDescent="0.3">
      <c r="A122" s="1213"/>
      <c r="B122" s="316"/>
      <c r="C122" s="207"/>
      <c r="D122" s="6"/>
      <c r="E122" s="207"/>
      <c r="F122" s="90"/>
      <c r="G122" s="289"/>
      <c r="H122" s="64"/>
      <c r="I122" s="312"/>
      <c r="J122" s="736"/>
      <c r="K122" s="152"/>
    </row>
    <row r="123" spans="1:13" ht="15.75" hidden="1" thickBot="1" x14ac:dyDescent="0.3">
      <c r="A123" s="1212">
        <v>2</v>
      </c>
      <c r="B123" s="315" t="s">
        <v>90</v>
      </c>
      <c r="C123" s="102"/>
      <c r="D123" s="16"/>
      <c r="E123" s="104"/>
      <c r="F123" s="676"/>
      <c r="G123" s="107"/>
      <c r="H123" s="41"/>
      <c r="I123" s="22"/>
      <c r="J123" s="90"/>
      <c r="K123" s="37"/>
    </row>
    <row r="124" spans="1:13" ht="15.75" hidden="1" thickBot="1" x14ac:dyDescent="0.3">
      <c r="A124" s="1213"/>
      <c r="B124" s="127"/>
      <c r="C124" s="106"/>
      <c r="D124" s="6"/>
      <c r="E124" s="7"/>
      <c r="F124" s="90"/>
      <c r="G124" s="289"/>
      <c r="H124" s="64"/>
      <c r="I124" s="312"/>
      <c r="J124" s="736"/>
      <c r="K124" s="605"/>
    </row>
    <row r="125" spans="1:13" ht="15.75" thickBot="1" x14ac:dyDescent="0.3">
      <c r="A125" s="1161" t="s">
        <v>89</v>
      </c>
      <c r="B125" s="1072"/>
      <c r="C125" s="1055"/>
      <c r="D125" s="1072"/>
      <c r="E125" s="1072"/>
      <c r="F125" s="1072"/>
      <c r="G125" s="1072"/>
      <c r="H125" s="440">
        <f>H123+H121</f>
        <v>0</v>
      </c>
      <c r="I125" s="739">
        <f t="shared" ref="I125:J125" si="4">I123+I121</f>
        <v>0</v>
      </c>
      <c r="J125" s="440">
        <f t="shared" si="4"/>
        <v>0</v>
      </c>
      <c r="K125" s="739">
        <f t="shared" ref="K125" si="5">K123+K121</f>
        <v>0</v>
      </c>
    </row>
    <row r="126" spans="1:13" ht="17.25" customHeight="1" thickBot="1" x14ac:dyDescent="0.3">
      <c r="A126" s="180">
        <v>1</v>
      </c>
      <c r="B126" s="523" t="s">
        <v>54</v>
      </c>
      <c r="C126" s="207" t="s">
        <v>141</v>
      </c>
      <c r="D126" s="1039" t="s">
        <v>140</v>
      </c>
      <c r="E126" s="207" t="s">
        <v>154</v>
      </c>
      <c r="F126" s="832" t="s">
        <v>144</v>
      </c>
      <c r="G126" s="20" t="s">
        <v>242</v>
      </c>
      <c r="H126" s="60">
        <v>424.42</v>
      </c>
      <c r="I126" s="377"/>
      <c r="J126" s="276"/>
      <c r="K126" s="635"/>
    </row>
    <row r="127" spans="1:13" ht="17.25" customHeight="1" thickBot="1" x14ac:dyDescent="0.3">
      <c r="A127" s="181"/>
      <c r="B127" s="183"/>
      <c r="C127" s="207" t="s">
        <v>155</v>
      </c>
      <c r="D127" s="207"/>
      <c r="E127" s="207"/>
      <c r="F127" s="285"/>
      <c r="G127" s="252"/>
      <c r="H127" s="297"/>
      <c r="I127" s="390"/>
      <c r="J127" s="533"/>
      <c r="K127" s="636"/>
      <c r="M127" s="43"/>
    </row>
    <row r="128" spans="1:13" ht="17.25" customHeight="1" thickBot="1" x14ac:dyDescent="0.3">
      <c r="A128" s="180">
        <v>2</v>
      </c>
      <c r="B128" s="523" t="s">
        <v>54</v>
      </c>
      <c r="C128" s="207" t="s">
        <v>141</v>
      </c>
      <c r="D128" s="1039" t="s">
        <v>139</v>
      </c>
      <c r="E128" s="7" t="s">
        <v>158</v>
      </c>
      <c r="F128" s="832" t="s">
        <v>144</v>
      </c>
      <c r="G128" s="23" t="s">
        <v>243</v>
      </c>
      <c r="H128" s="48">
        <v>14505.13</v>
      </c>
      <c r="I128" s="377"/>
      <c r="J128" s="276"/>
      <c r="K128" s="637"/>
    </row>
    <row r="129" spans="1:12" ht="15.75" thickBot="1" x14ac:dyDescent="0.3">
      <c r="A129" s="181"/>
      <c r="B129" s="183"/>
      <c r="C129" s="207" t="s">
        <v>159</v>
      </c>
      <c r="D129" s="207"/>
      <c r="E129" s="7"/>
      <c r="F129" s="198"/>
      <c r="G129" s="251"/>
      <c r="H129" s="299"/>
      <c r="I129" s="462"/>
      <c r="J129" s="533"/>
      <c r="K129" s="638"/>
    </row>
    <row r="130" spans="1:12" hidden="1" x14ac:dyDescent="0.25">
      <c r="A130" s="180">
        <v>3</v>
      </c>
      <c r="B130" s="761" t="s">
        <v>54</v>
      </c>
      <c r="C130" s="104"/>
      <c r="D130" s="16"/>
      <c r="E130" s="104"/>
      <c r="F130" s="38"/>
      <c r="G130" s="23"/>
      <c r="H130" s="48"/>
      <c r="I130" s="921"/>
      <c r="J130" s="533"/>
      <c r="K130" s="922"/>
    </row>
    <row r="131" spans="1:12" ht="15.75" hidden="1" thickBot="1" x14ac:dyDescent="0.3">
      <c r="A131" s="923"/>
      <c r="B131" s="183"/>
      <c r="C131" s="207"/>
      <c r="D131" s="6"/>
      <c r="E131" s="207"/>
      <c r="F131" s="920"/>
      <c r="G131" s="252"/>
      <c r="H131" s="390"/>
      <c r="I131" s="921"/>
      <c r="J131" s="533"/>
      <c r="K131" s="922"/>
    </row>
    <row r="132" spans="1:12" hidden="1" x14ac:dyDescent="0.25">
      <c r="A132" s="181">
        <v>4</v>
      </c>
      <c r="B132" s="761" t="s">
        <v>54</v>
      </c>
      <c r="C132" s="102"/>
      <c r="D132" s="19"/>
      <c r="E132" s="104"/>
      <c r="F132" s="38"/>
      <c r="G132" s="23"/>
      <c r="H132" s="48"/>
      <c r="I132" s="921"/>
      <c r="J132" s="533"/>
      <c r="K132" s="922"/>
    </row>
    <row r="133" spans="1:12" ht="15.75" hidden="1" thickBot="1" x14ac:dyDescent="0.3">
      <c r="A133" s="181"/>
      <c r="B133" s="183"/>
      <c r="C133" s="106"/>
      <c r="D133" s="7"/>
      <c r="E133" s="207"/>
      <c r="F133" s="920"/>
      <c r="G133" s="252"/>
      <c r="H133" s="390"/>
      <c r="I133" s="921"/>
      <c r="J133" s="533"/>
      <c r="K133" s="922"/>
    </row>
    <row r="134" spans="1:12" hidden="1" x14ac:dyDescent="0.25">
      <c r="A134" s="180">
        <v>5</v>
      </c>
      <c r="B134" s="523" t="s">
        <v>54</v>
      </c>
      <c r="C134" s="104"/>
      <c r="D134" s="16"/>
      <c r="E134" s="19"/>
      <c r="F134" s="903"/>
      <c r="G134" s="23"/>
      <c r="H134" s="48"/>
      <c r="I134" s="751"/>
      <c r="J134" s="276"/>
      <c r="K134" s="639"/>
    </row>
    <row r="135" spans="1:12" hidden="1" x14ac:dyDescent="0.25">
      <c r="A135" s="181"/>
      <c r="B135" s="183"/>
      <c r="C135" s="207"/>
      <c r="D135" s="6"/>
      <c r="E135" s="7"/>
      <c r="F135" s="600"/>
      <c r="G135" s="230"/>
      <c r="H135" s="276"/>
      <c r="I135" s="752"/>
      <c r="J135" s="652"/>
      <c r="K135" s="640"/>
    </row>
    <row r="136" spans="1:12" ht="15.75" hidden="1" thickBot="1" x14ac:dyDescent="0.3">
      <c r="A136" s="181"/>
      <c r="B136" s="183"/>
      <c r="C136" s="342"/>
      <c r="D136" s="499"/>
      <c r="E136" s="512"/>
      <c r="F136" s="600"/>
      <c r="G136" s="230"/>
      <c r="H136" s="276"/>
      <c r="I136" s="753"/>
      <c r="J136" s="652"/>
      <c r="K136" s="641"/>
    </row>
    <row r="137" spans="1:12" ht="15.75" hidden="1" thickBot="1" x14ac:dyDescent="0.3">
      <c r="A137" s="182"/>
      <c r="B137" s="194"/>
      <c r="C137" s="217"/>
      <c r="D137" s="506"/>
      <c r="E137" s="149"/>
      <c r="F137" s="321"/>
      <c r="G137" s="63"/>
      <c r="H137" s="402"/>
      <c r="I137" s="463"/>
      <c r="J137" s="533"/>
      <c r="K137" s="642"/>
    </row>
    <row r="138" spans="1:12" ht="15.75" thickBot="1" x14ac:dyDescent="0.3">
      <c r="A138" s="1161" t="s">
        <v>55</v>
      </c>
      <c r="B138" s="1162"/>
      <c r="C138" s="1162"/>
      <c r="D138" s="1162"/>
      <c r="E138" s="1162"/>
      <c r="F138" s="1162"/>
      <c r="G138" s="1162"/>
      <c r="H138" s="440">
        <f>SUM(H126:H137)</f>
        <v>14929.55</v>
      </c>
      <c r="I138" s="739">
        <f t="shared" ref="I138:K138" si="6">SUM(I126:I137)</f>
        <v>0</v>
      </c>
      <c r="J138" s="440">
        <f t="shared" si="6"/>
        <v>0</v>
      </c>
      <c r="K138" s="739">
        <f t="shared" si="6"/>
        <v>0</v>
      </c>
    </row>
    <row r="139" spans="1:12" hidden="1" x14ac:dyDescent="0.25">
      <c r="A139" s="255">
        <v>1</v>
      </c>
      <c r="B139" s="303" t="s">
        <v>64</v>
      </c>
      <c r="C139" s="102"/>
      <c r="D139" s="104"/>
      <c r="E139" s="19"/>
      <c r="F139" s="111"/>
      <c r="G139" s="279"/>
      <c r="H139" s="331"/>
      <c r="I139" s="391"/>
      <c r="J139" s="276"/>
      <c r="K139" s="16"/>
    </row>
    <row r="140" spans="1:12" ht="15.75" hidden="1" thickBot="1" x14ac:dyDescent="0.3">
      <c r="A140" s="256"/>
      <c r="B140" s="304"/>
      <c r="C140" s="106"/>
      <c r="D140" s="207"/>
      <c r="E140" s="7"/>
      <c r="F140" s="8"/>
      <c r="G140" s="22"/>
      <c r="H140" s="90"/>
      <c r="I140" s="330"/>
      <c r="J140" s="736"/>
      <c r="K140" s="602"/>
    </row>
    <row r="141" spans="1:12" ht="15.75" hidden="1" thickBot="1" x14ac:dyDescent="0.3">
      <c r="A141" s="255">
        <v>2</v>
      </c>
      <c r="B141" s="303" t="s">
        <v>64</v>
      </c>
      <c r="C141" s="102"/>
      <c r="D141" s="104"/>
      <c r="E141" s="104"/>
      <c r="F141" s="235"/>
      <c r="G141" s="398"/>
      <c r="H141" s="199"/>
      <c r="I141" s="401"/>
      <c r="J141" s="736"/>
      <c r="K141" s="210"/>
    </row>
    <row r="142" spans="1:12" ht="15.75" hidden="1" thickBot="1" x14ac:dyDescent="0.3">
      <c r="A142" s="256"/>
      <c r="B142" s="304"/>
      <c r="C142" s="222"/>
      <c r="D142" s="90"/>
      <c r="E142" s="90"/>
      <c r="F142" s="206"/>
      <c r="G142" s="399"/>
      <c r="H142" s="298"/>
      <c r="I142" s="330"/>
      <c r="J142" s="736"/>
      <c r="K142" s="211"/>
    </row>
    <row r="143" spans="1:12" hidden="1" x14ac:dyDescent="0.25">
      <c r="A143" s="189"/>
      <c r="B143" s="302"/>
      <c r="C143" s="221"/>
      <c r="D143" s="340"/>
      <c r="E143" s="306"/>
      <c r="F143" s="340"/>
      <c r="G143" s="400"/>
      <c r="H143" s="760"/>
      <c r="I143" s="329"/>
      <c r="J143" s="736"/>
      <c r="K143" s="643"/>
    </row>
    <row r="144" spans="1:12" ht="15.75" thickBot="1" x14ac:dyDescent="0.3">
      <c r="A144" s="1216" t="s">
        <v>23</v>
      </c>
      <c r="B144" s="1217"/>
      <c r="C144" s="1217"/>
      <c r="D144" s="1217"/>
      <c r="E144" s="1217"/>
      <c r="F144" s="1217"/>
      <c r="G144" s="1217"/>
      <c r="H144" s="698">
        <f>H139+H140</f>
        <v>0</v>
      </c>
      <c r="I144" s="754">
        <f t="shared" ref="I144:K144" si="7">I139+I140</f>
        <v>0</v>
      </c>
      <c r="J144" s="699"/>
      <c r="K144" s="446">
        <f t="shared" si="7"/>
        <v>0</v>
      </c>
      <c r="L144" s="43"/>
    </row>
    <row r="145" spans="1:15" ht="15.75" thickBot="1" x14ac:dyDescent="0.3">
      <c r="A145" s="525">
        <v>1</v>
      </c>
      <c r="B145" s="525" t="s">
        <v>28</v>
      </c>
      <c r="C145" s="104" t="s">
        <v>141</v>
      </c>
      <c r="D145" s="16" t="s">
        <v>138</v>
      </c>
      <c r="E145" s="104" t="s">
        <v>150</v>
      </c>
      <c r="F145" s="676" t="s">
        <v>144</v>
      </c>
      <c r="G145" s="383" t="s">
        <v>231</v>
      </c>
      <c r="H145" s="330">
        <v>328.83</v>
      </c>
      <c r="I145" s="426"/>
      <c r="J145" s="102"/>
      <c r="K145" s="446"/>
    </row>
    <row r="146" spans="1:15" ht="15.75" thickBot="1" x14ac:dyDescent="0.3">
      <c r="A146" s="135"/>
      <c r="B146" s="135"/>
      <c r="C146" s="207" t="s">
        <v>151</v>
      </c>
      <c r="D146" s="6"/>
      <c r="E146" s="207"/>
      <c r="F146" s="903"/>
      <c r="G146" s="58"/>
      <c r="H146" s="341"/>
      <c r="I146" s="377"/>
      <c r="J146" s="653"/>
      <c r="K146" s="446"/>
    </row>
    <row r="147" spans="1:15" ht="15.75" hidden="1" thickBot="1" x14ac:dyDescent="0.3">
      <c r="A147" s="375"/>
      <c r="B147" s="375"/>
      <c r="C147" s="8"/>
      <c r="D147" s="90"/>
      <c r="E147" s="22"/>
      <c r="F147" s="38"/>
      <c r="G147" s="23"/>
      <c r="H147" s="793"/>
      <c r="I147" s="378"/>
      <c r="J147" s="700"/>
      <c r="K147" s="446"/>
      <c r="O147" s="43"/>
    </row>
    <row r="148" spans="1:15" ht="15.75" thickBot="1" x14ac:dyDescent="0.3">
      <c r="A148" s="611">
        <v>2</v>
      </c>
      <c r="B148" s="611" t="s">
        <v>28</v>
      </c>
      <c r="C148" s="25" t="s">
        <v>141</v>
      </c>
      <c r="D148" s="207" t="s">
        <v>119</v>
      </c>
      <c r="E148" s="6" t="s">
        <v>232</v>
      </c>
      <c r="F148" s="66" t="s">
        <v>144</v>
      </c>
      <c r="G148" s="58" t="s">
        <v>234</v>
      </c>
      <c r="H148" s="541">
        <v>206688</v>
      </c>
      <c r="I148" s="426"/>
      <c r="J148" s="736"/>
      <c r="K148" s="446"/>
    </row>
    <row r="149" spans="1:15" ht="15.75" thickBot="1" x14ac:dyDescent="0.3">
      <c r="A149" s="375"/>
      <c r="B149" s="375"/>
      <c r="C149" s="27" t="s">
        <v>233</v>
      </c>
      <c r="D149" s="90"/>
      <c r="E149" s="22"/>
      <c r="F149" s="38"/>
      <c r="G149" s="230"/>
      <c r="H149" s="394"/>
      <c r="I149" s="426"/>
      <c r="J149" s="653"/>
      <c r="K149" s="446"/>
    </row>
    <row r="150" spans="1:15" ht="15.75" hidden="1" thickBot="1" x14ac:dyDescent="0.3">
      <c r="A150" s="135"/>
      <c r="B150" s="135"/>
      <c r="C150" s="207"/>
      <c r="D150" s="6"/>
      <c r="E150" s="207"/>
      <c r="F150" s="38"/>
      <c r="G150" s="230"/>
      <c r="H150" s="394"/>
      <c r="I150" s="426"/>
      <c r="J150" s="653"/>
      <c r="K150" s="446"/>
    </row>
    <row r="151" spans="1:15" ht="15.75" hidden="1" thickBot="1" x14ac:dyDescent="0.3">
      <c r="A151" s="135">
        <v>3</v>
      </c>
      <c r="B151" s="611" t="s">
        <v>28</v>
      </c>
      <c r="C151" s="102"/>
      <c r="D151" s="1218"/>
      <c r="E151" s="104"/>
      <c r="F151" s="66"/>
      <c r="G151" s="28"/>
      <c r="H151" s="102"/>
      <c r="I151" s="312"/>
      <c r="J151" s="102"/>
      <c r="K151" s="446"/>
    </row>
    <row r="152" spans="1:15" ht="15.75" hidden="1" thickBot="1" x14ac:dyDescent="0.3">
      <c r="A152" s="135"/>
      <c r="B152" s="135"/>
      <c r="C152" s="103"/>
      <c r="D152" s="1219"/>
      <c r="E152" s="694"/>
      <c r="F152" s="518"/>
      <c r="G152" s="230"/>
      <c r="H152" s="276"/>
      <c r="I152" s="755"/>
      <c r="J152" s="645"/>
      <c r="K152" s="446"/>
      <c r="L152" s="43"/>
    </row>
    <row r="153" spans="1:15" ht="15.75" hidden="1" thickBot="1" x14ac:dyDescent="0.3">
      <c r="A153" s="375"/>
      <c r="B153" s="375"/>
      <c r="C153" s="694"/>
      <c r="D153" s="1219"/>
      <c r="E153" s="694"/>
      <c r="F153" s="520"/>
      <c r="G153" s="254"/>
      <c r="H153" s="300"/>
      <c r="I153" s="755"/>
      <c r="J153" s="645"/>
      <c r="K153" s="446"/>
    </row>
    <row r="154" spans="1:15" ht="15.75" thickBot="1" x14ac:dyDescent="0.3">
      <c r="A154" s="1161" t="s">
        <v>25</v>
      </c>
      <c r="B154" s="1162"/>
      <c r="C154" s="1162"/>
      <c r="D154" s="1162"/>
      <c r="E154" s="1162"/>
      <c r="F154" s="1162"/>
      <c r="G154" s="1162"/>
      <c r="H154" s="442">
        <f>SUM(H145:H153)</f>
        <v>207016.83</v>
      </c>
      <c r="I154" s="461">
        <f t="shared" ref="I154:J154" si="8">SUM(I145:I153)</f>
        <v>0</v>
      </c>
      <c r="J154" s="442">
        <f t="shared" si="8"/>
        <v>0</v>
      </c>
      <c r="K154" s="449">
        <f t="shared" ref="K154" si="9">K145+K148+K152+K153</f>
        <v>0</v>
      </c>
      <c r="M154" s="43"/>
    </row>
    <row r="155" spans="1:15" ht="30.75" hidden="1" thickBot="1" x14ac:dyDescent="0.3">
      <c r="A155" s="1009"/>
      <c r="B155" s="1010" t="s">
        <v>120</v>
      </c>
      <c r="C155" s="1010" t="s">
        <v>121</v>
      </c>
      <c r="D155" s="1010"/>
      <c r="E155" s="1010" t="s">
        <v>98</v>
      </c>
      <c r="F155" s="1010"/>
      <c r="G155" s="1010"/>
      <c r="H155" s="442"/>
      <c r="I155" s="461"/>
      <c r="J155" s="442"/>
      <c r="K155" s="449"/>
      <c r="M155" s="43"/>
    </row>
    <row r="156" spans="1:15" ht="15.75" thickBot="1" x14ac:dyDescent="0.3">
      <c r="A156" s="1009"/>
      <c r="B156" s="1010"/>
      <c r="C156" s="1010"/>
      <c r="D156" s="1010"/>
      <c r="E156" s="1010"/>
      <c r="F156" s="1010"/>
      <c r="G156" s="1010"/>
      <c r="H156" s="442"/>
      <c r="I156" s="461"/>
      <c r="J156" s="442"/>
      <c r="K156" s="449"/>
      <c r="M156" s="43"/>
    </row>
    <row r="157" spans="1:15" ht="15.75" thickBot="1" x14ac:dyDescent="0.3">
      <c r="A157" s="495"/>
      <c r="B157" s="497"/>
      <c r="C157" s="497"/>
      <c r="D157" s="497" t="s">
        <v>16</v>
      </c>
      <c r="E157" s="497"/>
      <c r="F157" s="497"/>
      <c r="G157" s="737"/>
      <c r="H157" s="442">
        <f>H26+H56+H80+H88+H120+H125+H138+H144+H154</f>
        <v>10824624.950000001</v>
      </c>
      <c r="I157" s="461">
        <f>I26+I56+I80+I88+I120+I125+I138+I144+I154</f>
        <v>0</v>
      </c>
      <c r="J157" s="442">
        <f>J26+J56+J80+J88+J120+J125+J138+J144+J154</f>
        <v>0</v>
      </c>
      <c r="K157" s="449">
        <f>K26+K56+K80+K88+K120+K125+K138+K144+K154</f>
        <v>0</v>
      </c>
    </row>
    <row r="158" spans="1:15" x14ac:dyDescent="0.25">
      <c r="A158" s="997"/>
      <c r="B158" s="997"/>
      <c r="C158" s="997"/>
      <c r="D158" s="997"/>
      <c r="E158" s="997"/>
      <c r="F158" s="997"/>
      <c r="G158" s="997"/>
      <c r="H158" s="849"/>
      <c r="I158" s="849"/>
      <c r="J158" s="849"/>
      <c r="K158" s="849"/>
    </row>
    <row r="159" spans="1:15" ht="15.75" x14ac:dyDescent="0.25">
      <c r="A159" s="997"/>
      <c r="B159" s="1214" t="s">
        <v>112</v>
      </c>
      <c r="C159" s="1214"/>
      <c r="D159" s="1000" t="s">
        <v>113</v>
      </c>
      <c r="E159" s="1214" t="s">
        <v>114</v>
      </c>
      <c r="F159" s="1214"/>
      <c r="G159" s="1214"/>
      <c r="H159" s="998" t="s">
        <v>115</v>
      </c>
      <c r="I159" s="849"/>
      <c r="J159" s="849"/>
      <c r="K159" s="849"/>
    </row>
    <row r="160" spans="1:15" ht="15.75" x14ac:dyDescent="0.25">
      <c r="A160" s="997"/>
      <c r="B160" s="1214" t="s">
        <v>116</v>
      </c>
      <c r="C160" s="1214"/>
      <c r="D160" s="999" t="s">
        <v>108</v>
      </c>
      <c r="E160" s="1215" t="s">
        <v>117</v>
      </c>
      <c r="F160" s="1215"/>
      <c r="G160" s="1215"/>
      <c r="H160" s="998" t="s">
        <v>109</v>
      </c>
      <c r="I160" s="849"/>
      <c r="J160" s="849"/>
      <c r="K160" s="849"/>
    </row>
    <row r="161" spans="1:11" ht="15.75" x14ac:dyDescent="0.25">
      <c r="A161" s="997"/>
      <c r="B161" s="999"/>
      <c r="C161" s="999"/>
      <c r="D161" s="999"/>
      <c r="E161" s="999"/>
      <c r="F161" s="999"/>
      <c r="G161" s="999"/>
      <c r="H161" s="998"/>
      <c r="I161" s="849"/>
      <c r="J161" s="849"/>
      <c r="K161" s="849"/>
    </row>
    <row r="162" spans="1:11" ht="15.75" x14ac:dyDescent="0.25">
      <c r="A162" s="997"/>
      <c r="B162" s="999"/>
      <c r="C162" s="999"/>
      <c r="D162" s="999"/>
      <c r="E162" s="999"/>
      <c r="F162" s="999"/>
      <c r="G162" s="999"/>
      <c r="H162" s="998"/>
      <c r="I162" s="849"/>
      <c r="J162" s="849"/>
      <c r="K162" s="849"/>
    </row>
    <row r="163" spans="1:11" ht="15.75" x14ac:dyDescent="0.25">
      <c r="A163" s="997"/>
      <c r="B163" s="999"/>
      <c r="C163" s="999"/>
      <c r="D163" s="999"/>
      <c r="E163" s="999"/>
      <c r="F163" s="999"/>
      <c r="G163" s="999"/>
      <c r="H163" s="998" t="s">
        <v>110</v>
      </c>
      <c r="I163" s="849"/>
      <c r="J163" s="849"/>
      <c r="K163" s="849"/>
    </row>
    <row r="164" spans="1:11" ht="15.75" x14ac:dyDescent="0.25">
      <c r="A164" s="997"/>
      <c r="B164" s="999"/>
      <c r="C164" s="999"/>
      <c r="D164" s="999"/>
      <c r="E164" s="999"/>
      <c r="F164" s="999"/>
      <c r="G164" s="999"/>
      <c r="H164" s="998" t="s">
        <v>111</v>
      </c>
      <c r="I164" s="849"/>
      <c r="J164" s="849"/>
      <c r="K164" s="849"/>
    </row>
    <row r="165" spans="1:11" x14ac:dyDescent="0.25">
      <c r="A165" s="997"/>
      <c r="B165" s="997"/>
      <c r="C165" s="997"/>
      <c r="D165" s="997"/>
      <c r="E165" s="997"/>
      <c r="F165" s="997"/>
      <c r="G165" s="997"/>
      <c r="H165" s="849"/>
      <c r="I165" s="849"/>
      <c r="J165" s="849"/>
      <c r="K165" s="849"/>
    </row>
    <row r="166" spans="1:11" x14ac:dyDescent="0.25">
      <c r="A166" s="997"/>
      <c r="B166" s="997"/>
      <c r="C166" s="997"/>
      <c r="D166" s="997"/>
      <c r="E166" s="997"/>
      <c r="F166" s="997"/>
      <c r="G166" s="997"/>
      <c r="H166" s="849"/>
      <c r="I166" s="849"/>
      <c r="J166" s="849"/>
      <c r="K166" s="849"/>
    </row>
    <row r="168" spans="1:11" ht="15.75" thickBot="1" x14ac:dyDescent="0.3"/>
    <row r="169" spans="1:11" x14ac:dyDescent="0.25">
      <c r="B169" s="19"/>
      <c r="C169" s="16"/>
      <c r="D169" s="16"/>
      <c r="E169" s="16"/>
      <c r="F169" s="16"/>
      <c r="G169" s="16"/>
      <c r="H169" s="16"/>
      <c r="I169" s="37"/>
    </row>
    <row r="170" spans="1:11" x14ac:dyDescent="0.25">
      <c r="B170" s="7"/>
      <c r="C170" s="6"/>
      <c r="D170" s="6"/>
      <c r="E170" s="6"/>
      <c r="F170" s="6"/>
      <c r="G170" s="6"/>
      <c r="H170" s="6"/>
      <c r="I170" s="159" t="s">
        <v>95</v>
      </c>
    </row>
    <row r="171" spans="1:11" ht="20.25" thickBot="1" x14ac:dyDescent="0.45">
      <c r="B171" s="8"/>
      <c r="C171" s="22"/>
      <c r="D171" s="660" t="s">
        <v>171</v>
      </c>
      <c r="E171" s="22"/>
      <c r="F171" s="22"/>
      <c r="G171" s="22"/>
      <c r="H171" s="22"/>
      <c r="I171" s="109"/>
    </row>
    <row r="172" spans="1:11" ht="26.25" x14ac:dyDescent="0.25">
      <c r="B172" s="661" t="s">
        <v>0</v>
      </c>
      <c r="C172" s="2" t="s">
        <v>1</v>
      </c>
      <c r="D172" s="209" t="s">
        <v>29</v>
      </c>
      <c r="E172" s="2" t="s">
        <v>2</v>
      </c>
      <c r="F172" s="666" t="s">
        <v>3</v>
      </c>
      <c r="G172" s="3" t="s">
        <v>12</v>
      </c>
      <c r="H172" s="248" t="s">
        <v>4</v>
      </c>
      <c r="I172" s="974" t="s">
        <v>80</v>
      </c>
      <c r="J172" s="975" t="s">
        <v>84</v>
      </c>
      <c r="K172" s="976" t="s">
        <v>82</v>
      </c>
    </row>
    <row r="173" spans="1:11" ht="27" thickBot="1" x14ac:dyDescent="0.3">
      <c r="B173" s="662" t="s">
        <v>5</v>
      </c>
      <c r="C173" s="72"/>
      <c r="D173" s="54"/>
      <c r="E173" s="54"/>
      <c r="F173" s="667" t="s">
        <v>6</v>
      </c>
      <c r="G173" s="54" t="s">
        <v>11</v>
      </c>
      <c r="H173" s="97" t="s">
        <v>7</v>
      </c>
      <c r="I173" s="977" t="s">
        <v>8</v>
      </c>
      <c r="J173" s="713" t="s">
        <v>67</v>
      </c>
      <c r="K173" s="978" t="s">
        <v>83</v>
      </c>
    </row>
    <row r="174" spans="1:11" ht="45.75" thickBot="1" x14ac:dyDescent="0.3">
      <c r="B174" s="1088">
        <v>1</v>
      </c>
      <c r="C174" s="944" t="s">
        <v>100</v>
      </c>
      <c r="D174" s="104" t="s">
        <v>141</v>
      </c>
      <c r="E174" s="16" t="s">
        <v>125</v>
      </c>
      <c r="F174" s="104" t="s">
        <v>236</v>
      </c>
      <c r="G174" s="140" t="s">
        <v>244</v>
      </c>
      <c r="H174" s="20" t="s">
        <v>245</v>
      </c>
      <c r="I174" s="1046">
        <v>1007842.43</v>
      </c>
      <c r="J174" s="1046">
        <v>1007842.43</v>
      </c>
      <c r="K174" s="979">
        <f>I174-J174</f>
        <v>0</v>
      </c>
    </row>
    <row r="175" spans="1:11" ht="15.75" thickBot="1" x14ac:dyDescent="0.3">
      <c r="B175" s="1089"/>
      <c r="D175" s="90" t="s">
        <v>237</v>
      </c>
      <c r="E175" s="22"/>
      <c r="F175" s="90"/>
      <c r="G175" s="203"/>
      <c r="H175" s="230"/>
      <c r="I175" s="203"/>
      <c r="J175" s="38"/>
      <c r="K175" s="979"/>
    </row>
    <row r="176" spans="1:11" hidden="1" x14ac:dyDescent="0.25">
      <c r="B176" s="1089"/>
      <c r="C176" s="1167" t="s">
        <v>81</v>
      </c>
      <c r="D176" s="104"/>
      <c r="E176" s="16"/>
      <c r="F176" s="104"/>
      <c r="G176" s="385"/>
      <c r="H176" s="838"/>
      <c r="I176" s="765"/>
      <c r="J176" s="1002"/>
      <c r="K176" s="979"/>
    </row>
    <row r="177" spans="2:11" ht="15.75" hidden="1" thickBot="1" x14ac:dyDescent="0.3">
      <c r="B177" s="1089"/>
      <c r="C177" s="1168"/>
      <c r="D177" s="715"/>
      <c r="E177" s="6"/>
      <c r="F177" s="207"/>
      <c r="G177" s="663"/>
      <c r="H177" s="63"/>
      <c r="I177" s="980"/>
      <c r="J177" s="1002"/>
      <c r="K177" s="979"/>
    </row>
    <row r="178" spans="2:11" ht="15.75" hidden="1" thickBot="1" x14ac:dyDescent="0.3">
      <c r="B178" s="1163"/>
      <c r="C178" s="659"/>
      <c r="D178" s="21"/>
      <c r="E178" s="21"/>
      <c r="F178" s="21"/>
      <c r="G178" s="663"/>
      <c r="H178" s="63"/>
      <c r="I178" s="980"/>
      <c r="J178" s="972"/>
      <c r="K178" s="979"/>
    </row>
    <row r="179" spans="2:11" ht="15.75" thickBot="1" x14ac:dyDescent="0.3">
      <c r="B179" s="1161" t="s">
        <v>91</v>
      </c>
      <c r="C179" s="1164"/>
      <c r="D179" s="1164"/>
      <c r="E179" s="1164"/>
      <c r="F179" s="1164"/>
      <c r="G179" s="1164"/>
      <c r="H179" s="1164"/>
      <c r="I179" s="726">
        <f>I174+I176</f>
        <v>1007842.43</v>
      </c>
      <c r="J179" s="726">
        <f t="shared" ref="J179:K179" si="10">J174+J176</f>
        <v>1007842.43</v>
      </c>
      <c r="K179" s="726">
        <f t="shared" si="10"/>
        <v>0</v>
      </c>
    </row>
    <row r="180" spans="2:11" ht="15.75" thickBot="1" x14ac:dyDescent="0.3">
      <c r="B180" s="941">
        <v>1</v>
      </c>
      <c r="C180" s="1165" t="s">
        <v>107</v>
      </c>
      <c r="D180" s="1047" t="s">
        <v>141</v>
      </c>
      <c r="E180" s="1048" t="s">
        <v>96</v>
      </c>
      <c r="F180" s="104" t="s">
        <v>246</v>
      </c>
      <c r="G180" s="1049" t="s">
        <v>148</v>
      </c>
      <c r="H180" s="29" t="s">
        <v>248</v>
      </c>
      <c r="I180" s="95">
        <v>51962.79</v>
      </c>
      <c r="J180" s="95">
        <f>51962.79-35.5</f>
        <v>51927.29</v>
      </c>
      <c r="K180" s="165">
        <f>I180-J180</f>
        <v>35.5</v>
      </c>
    </row>
    <row r="181" spans="2:11" ht="15.75" thickBot="1" x14ac:dyDescent="0.3">
      <c r="B181" s="658"/>
      <c r="C181" s="1166"/>
      <c r="D181" s="1043" t="s">
        <v>247</v>
      </c>
      <c r="E181" s="7"/>
      <c r="F181" s="207"/>
      <c r="G181" s="206"/>
      <c r="H181" s="254"/>
      <c r="I181" s="254"/>
      <c r="J181" s="229"/>
      <c r="K181" s="228"/>
    </row>
    <row r="182" spans="2:11" ht="15.75" thickBot="1" x14ac:dyDescent="0.3">
      <c r="B182" s="1081" t="s">
        <v>56</v>
      </c>
      <c r="C182" s="1072"/>
      <c r="D182" s="1072"/>
      <c r="E182" s="1072"/>
      <c r="F182" s="1072"/>
      <c r="G182" s="1072"/>
      <c r="H182" s="1072"/>
      <c r="I182" s="542">
        <f>I180+I181</f>
        <v>51962.79</v>
      </c>
      <c r="J182" s="542">
        <f t="shared" ref="J182:K182" si="11">J180+J181</f>
        <v>51927.29</v>
      </c>
      <c r="K182" s="442">
        <f t="shared" si="11"/>
        <v>35.5</v>
      </c>
    </row>
    <row r="183" spans="2:11" hidden="1" x14ac:dyDescent="0.25">
      <c r="B183" s="657"/>
      <c r="C183" s="315"/>
      <c r="D183" s="104"/>
      <c r="E183" s="104"/>
      <c r="F183" s="104"/>
      <c r="G183" s="111"/>
      <c r="H183" s="973"/>
      <c r="I183" s="981"/>
      <c r="J183" s="972"/>
      <c r="K183" s="979"/>
    </row>
    <row r="184" spans="2:11" ht="1.5" customHeight="1" thickBot="1" x14ac:dyDescent="0.3">
      <c r="B184" s="664"/>
      <c r="C184" s="665"/>
      <c r="D184" s="90"/>
      <c r="E184" s="90"/>
      <c r="F184" s="90"/>
      <c r="G184" s="207"/>
      <c r="H184" s="7"/>
      <c r="I184" s="7"/>
      <c r="J184" s="972"/>
      <c r="K184" s="979"/>
    </row>
    <row r="185" spans="2:11" ht="15.75" thickBot="1" x14ac:dyDescent="0.3">
      <c r="B185" s="657">
        <v>1</v>
      </c>
      <c r="C185" s="945" t="s">
        <v>135</v>
      </c>
      <c r="D185" s="207" t="s">
        <v>126</v>
      </c>
      <c r="E185" s="6" t="s">
        <v>96</v>
      </c>
      <c r="F185" s="7" t="s">
        <v>265</v>
      </c>
      <c r="G185" s="206" t="s">
        <v>148</v>
      </c>
      <c r="H185" s="36" t="s">
        <v>266</v>
      </c>
      <c r="I185" s="42">
        <v>38.07</v>
      </c>
      <c r="J185" s="972">
        <v>38.07</v>
      </c>
      <c r="K185" s="979"/>
    </row>
    <row r="186" spans="2:11" ht="15.75" thickBot="1" x14ac:dyDescent="0.3">
      <c r="B186" s="664"/>
      <c r="C186" s="207"/>
      <c r="D186" s="207" t="s">
        <v>267</v>
      </c>
      <c r="E186" s="6"/>
      <c r="F186" s="7"/>
      <c r="G186" s="373"/>
      <c r="H186" s="252"/>
      <c r="I186" s="409"/>
      <c r="J186" s="972"/>
      <c r="K186" s="979"/>
    </row>
    <row r="187" spans="2:11" ht="15.75" thickBot="1" x14ac:dyDescent="0.3">
      <c r="B187" s="1161" t="s">
        <v>136</v>
      </c>
      <c r="C187" s="1162"/>
      <c r="D187" s="1162"/>
      <c r="E187" s="1162"/>
      <c r="F187" s="1162"/>
      <c r="G187" s="1162"/>
      <c r="H187" s="1162"/>
      <c r="I187" s="542">
        <f>I185+I183</f>
        <v>38.07</v>
      </c>
      <c r="J187" s="1053">
        <v>38.07</v>
      </c>
      <c r="K187" s="979">
        <v>0</v>
      </c>
    </row>
    <row r="188" spans="2:11" ht="15.75" thickBot="1" x14ac:dyDescent="0.3">
      <c r="B188" s="1161" t="s">
        <v>16</v>
      </c>
      <c r="C188" s="1162"/>
      <c r="D188" s="1162"/>
      <c r="E188" s="1162"/>
      <c r="F188" s="1162"/>
      <c r="G188" s="1162"/>
      <c r="H188" s="1162"/>
      <c r="I188" s="619">
        <f>I179+I182+I187</f>
        <v>1059843.29</v>
      </c>
      <c r="J188" s="619">
        <f>J179+J182+J187</f>
        <v>1059807.79</v>
      </c>
      <c r="K188" s="441">
        <f t="shared" ref="K188" si="12">K179+K182+K187</f>
        <v>35.5</v>
      </c>
    </row>
  </sheetData>
  <mergeCells count="56">
    <mergeCell ref="E159:G159"/>
    <mergeCell ref="E160:G160"/>
    <mergeCell ref="B159:C159"/>
    <mergeCell ref="B160:C160"/>
    <mergeCell ref="A123:A124"/>
    <mergeCell ref="A125:G125"/>
    <mergeCell ref="A138:G138"/>
    <mergeCell ref="A144:G144"/>
    <mergeCell ref="A154:G154"/>
    <mergeCell ref="D151:D153"/>
    <mergeCell ref="F107:F108"/>
    <mergeCell ref="G107:G108"/>
    <mergeCell ref="H107:H108"/>
    <mergeCell ref="F111:F112"/>
    <mergeCell ref="A121:A122"/>
    <mergeCell ref="A89:A90"/>
    <mergeCell ref="B89:B90"/>
    <mergeCell ref="A91:A97"/>
    <mergeCell ref="B91:B97"/>
    <mergeCell ref="A88:G88"/>
    <mergeCell ref="F64:F65"/>
    <mergeCell ref="B66:B67"/>
    <mergeCell ref="F66:F67"/>
    <mergeCell ref="B70:B71"/>
    <mergeCell ref="B72:B73"/>
    <mergeCell ref="A84:A87"/>
    <mergeCell ref="B62:B63"/>
    <mergeCell ref="B37:B38"/>
    <mergeCell ref="B39:B40"/>
    <mergeCell ref="B46:B47"/>
    <mergeCell ref="A56:G56"/>
    <mergeCell ref="A57:A58"/>
    <mergeCell ref="B57:B58"/>
    <mergeCell ref="B59:B61"/>
    <mergeCell ref="B44:B45"/>
    <mergeCell ref="B41:B42"/>
    <mergeCell ref="B74:B75"/>
    <mergeCell ref="C76:C77"/>
    <mergeCell ref="A78:A79"/>
    <mergeCell ref="B78:B79"/>
    <mergeCell ref="A80:G80"/>
    <mergeCell ref="B35:B36"/>
    <mergeCell ref="A23:A24"/>
    <mergeCell ref="B23:B24"/>
    <mergeCell ref="A26:G26"/>
    <mergeCell ref="B27:B28"/>
    <mergeCell ref="B29:B30"/>
    <mergeCell ref="B31:B32"/>
    <mergeCell ref="B33:B34"/>
    <mergeCell ref="B187:H187"/>
    <mergeCell ref="B188:H188"/>
    <mergeCell ref="B174:B178"/>
    <mergeCell ref="B179:H179"/>
    <mergeCell ref="C180:C181"/>
    <mergeCell ref="B182:H182"/>
    <mergeCell ref="C176:C177"/>
  </mergeCells>
  <pageMargins left="0" right="0" top="0" bottom="0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5"/>
  <sheetViews>
    <sheetView topLeftCell="A7" workbookViewId="0">
      <selection activeCell="E100" sqref="E100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ht="15.75" x14ac:dyDescent="0.25">
      <c r="B3" s="988" t="s">
        <v>88</v>
      </c>
    </row>
    <row r="4" spans="2:11" ht="15.75" x14ac:dyDescent="0.25">
      <c r="B4" s="13"/>
      <c r="C4" s="13"/>
      <c r="D4" s="13"/>
      <c r="E4" s="989" t="s">
        <v>170</v>
      </c>
      <c r="F4" s="14"/>
      <c r="G4" s="13"/>
      <c r="H4" s="988" t="s">
        <v>143</v>
      </c>
      <c r="I4" s="15"/>
    </row>
    <row r="6" spans="2:11" ht="15.75" thickBot="1" x14ac:dyDescent="0.3"/>
    <row r="7" spans="2:11" ht="26.25" x14ac:dyDescent="0.25">
      <c r="B7" s="5" t="s">
        <v>0</v>
      </c>
      <c r="C7" s="2" t="s">
        <v>1</v>
      </c>
      <c r="D7" s="209" t="s">
        <v>30</v>
      </c>
      <c r="E7" s="2" t="s">
        <v>2</v>
      </c>
      <c r="F7" s="3" t="s">
        <v>3</v>
      </c>
      <c r="G7" s="3" t="s">
        <v>12</v>
      </c>
      <c r="H7" s="248" t="s">
        <v>4</v>
      </c>
      <c r="I7" s="258" t="s">
        <v>70</v>
      </c>
      <c r="J7" s="780" t="s">
        <v>69</v>
      </c>
      <c r="K7" s="339" t="s">
        <v>82</v>
      </c>
    </row>
    <row r="8" spans="2:11" ht="15.75" thickBot="1" x14ac:dyDescent="0.3">
      <c r="B8" s="17" t="s">
        <v>5</v>
      </c>
      <c r="C8" s="4"/>
      <c r="D8" s="4"/>
      <c r="E8" s="4"/>
      <c r="F8" s="4" t="s">
        <v>6</v>
      </c>
      <c r="G8" s="4" t="s">
        <v>11</v>
      </c>
      <c r="H8" s="249" t="s">
        <v>7</v>
      </c>
      <c r="I8" s="94" t="s">
        <v>9</v>
      </c>
      <c r="J8" s="781" t="s">
        <v>67</v>
      </c>
      <c r="K8" s="727" t="s">
        <v>83</v>
      </c>
    </row>
    <row r="9" spans="2:11" hidden="1" x14ac:dyDescent="0.25">
      <c r="B9" s="205">
        <v>1</v>
      </c>
      <c r="C9" s="950" t="s">
        <v>86</v>
      </c>
      <c r="D9" s="178"/>
      <c r="E9" s="6"/>
      <c r="F9" s="7"/>
      <c r="G9" s="221"/>
      <c r="H9" s="58"/>
      <c r="I9" s="221"/>
      <c r="J9" s="643"/>
      <c r="K9" s="722"/>
    </row>
    <row r="10" spans="2:11" ht="15.75" hidden="1" thickBot="1" x14ac:dyDescent="0.3">
      <c r="B10" s="94"/>
      <c r="C10" s="559"/>
      <c r="D10" s="178"/>
      <c r="E10" s="6"/>
      <c r="F10" s="7"/>
      <c r="G10" s="567"/>
      <c r="H10" s="230"/>
      <c r="I10" s="606"/>
      <c r="J10" s="605"/>
      <c r="K10" s="723"/>
    </row>
    <row r="11" spans="2:11" hidden="1" x14ac:dyDescent="0.25">
      <c r="B11" s="205">
        <v>2</v>
      </c>
      <c r="C11" s="430" t="s">
        <v>86</v>
      </c>
      <c r="D11" s="102"/>
      <c r="E11" s="16"/>
      <c r="F11" s="104"/>
      <c r="G11" s="16"/>
      <c r="H11" s="107"/>
      <c r="I11" s="26"/>
      <c r="J11" s="605"/>
      <c r="K11" s="723"/>
    </row>
    <row r="12" spans="2:11" ht="15.75" hidden="1" thickBot="1" x14ac:dyDescent="0.3">
      <c r="B12" s="80"/>
      <c r="C12" s="559"/>
      <c r="D12" s="106"/>
      <c r="E12" s="6"/>
      <c r="F12" s="207"/>
      <c r="G12" s="554"/>
      <c r="H12" s="265"/>
      <c r="I12" s="297"/>
      <c r="J12" s="623"/>
      <c r="K12" s="224"/>
    </row>
    <row r="13" spans="2:11" ht="15.75" thickBot="1" x14ac:dyDescent="0.3">
      <c r="B13" s="1081" t="s">
        <v>87</v>
      </c>
      <c r="C13" s="1072"/>
      <c r="D13" s="1072"/>
      <c r="E13" s="1072"/>
      <c r="F13" s="1072"/>
      <c r="G13" s="1072"/>
      <c r="H13" s="1072"/>
      <c r="I13" s="444">
        <f>I11+I9</f>
        <v>0</v>
      </c>
      <c r="J13" s="782">
        <f t="shared" ref="J13:K13" si="0">J11+J9</f>
        <v>0</v>
      </c>
      <c r="K13" s="444">
        <f t="shared" si="0"/>
        <v>0</v>
      </c>
    </row>
    <row r="14" spans="2:11" hidden="1" x14ac:dyDescent="0.25">
      <c r="B14" s="205">
        <v>1</v>
      </c>
      <c r="C14" s="948" t="s">
        <v>61</v>
      </c>
      <c r="D14" s="104"/>
      <c r="E14" s="16"/>
      <c r="F14" s="104"/>
      <c r="G14" s="967"/>
      <c r="H14" s="23"/>
      <c r="I14" s="69"/>
      <c r="J14" s="138"/>
      <c r="K14" s="722"/>
    </row>
    <row r="15" spans="2:11" ht="15.75" hidden="1" thickBot="1" x14ac:dyDescent="0.3">
      <c r="B15" s="80"/>
      <c r="C15" s="949" t="s">
        <v>60</v>
      </c>
      <c r="D15" s="207"/>
      <c r="E15" s="6"/>
      <c r="F15" s="207"/>
      <c r="G15" s="140"/>
      <c r="H15" s="20"/>
      <c r="I15" s="270"/>
      <c r="J15" s="138"/>
      <c r="K15" s="723"/>
    </row>
    <row r="16" spans="2:11" ht="15.75" hidden="1" thickBot="1" x14ac:dyDescent="0.3">
      <c r="B16" s="362"/>
      <c r="C16" s="532"/>
      <c r="D16" s="27"/>
      <c r="E16" s="836"/>
      <c r="F16" s="6"/>
      <c r="G16" s="896"/>
      <c r="H16" s="110"/>
      <c r="I16" s="106"/>
      <c r="J16" s="426"/>
      <c r="K16" s="723"/>
    </row>
    <row r="17" spans="2:14" hidden="1" x14ac:dyDescent="0.25">
      <c r="B17" s="5">
        <v>2</v>
      </c>
      <c r="C17" s="948" t="s">
        <v>61</v>
      </c>
      <c r="D17" s="207"/>
      <c r="E17" s="6"/>
      <c r="F17" s="7"/>
      <c r="G17" s="947"/>
      <c r="H17" s="1019"/>
      <c r="I17" s="69"/>
      <c r="J17" s="138"/>
      <c r="K17" s="723"/>
    </row>
    <row r="18" spans="2:14" ht="15.75" hidden="1" thickBot="1" x14ac:dyDescent="0.3">
      <c r="B18" s="362"/>
      <c r="C18" s="951" t="s">
        <v>60</v>
      </c>
      <c r="D18" s="207"/>
      <c r="E18" s="6"/>
      <c r="F18" s="7"/>
      <c r="G18" s="140"/>
      <c r="H18" s="36"/>
      <c r="I18" s="270"/>
      <c r="J18" s="345"/>
      <c r="K18" s="723"/>
    </row>
    <row r="19" spans="2:14" ht="15" hidden="1" customHeight="1" x14ac:dyDescent="0.25">
      <c r="B19" s="363">
        <v>3</v>
      </c>
      <c r="C19" s="952" t="s">
        <v>94</v>
      </c>
      <c r="D19" s="104"/>
      <c r="E19" s="16"/>
      <c r="F19" s="104"/>
      <c r="G19" s="967"/>
      <c r="H19" s="51"/>
      <c r="I19" s="69"/>
      <c r="J19" s="138"/>
      <c r="K19" s="723"/>
      <c r="N19" s="43"/>
    </row>
    <row r="20" spans="2:14" ht="15.75" hidden="1" thickBot="1" x14ac:dyDescent="0.3">
      <c r="B20" s="892"/>
      <c r="C20" s="953" t="s">
        <v>93</v>
      </c>
      <c r="D20" s="207"/>
      <c r="E20" s="6"/>
      <c r="F20" s="207"/>
      <c r="G20" s="138"/>
      <c r="H20" s="58"/>
      <c r="I20" s="221"/>
      <c r="J20" s="603"/>
      <c r="K20" s="723"/>
    </row>
    <row r="21" spans="2:14" ht="15.75" hidden="1" thickBot="1" x14ac:dyDescent="0.3">
      <c r="B21" s="892"/>
      <c r="C21" s="953"/>
      <c r="D21" s="207"/>
      <c r="E21" s="678"/>
      <c r="F21" s="7"/>
      <c r="G21" s="896"/>
      <c r="H21" s="789"/>
      <c r="I21" s="897"/>
      <c r="J21" s="603"/>
      <c r="K21" s="894"/>
    </row>
    <row r="22" spans="2:14" hidden="1" x14ac:dyDescent="0.25">
      <c r="B22" s="129">
        <v>4</v>
      </c>
      <c r="C22" s="954" t="s">
        <v>61</v>
      </c>
      <c r="D22" s="104"/>
      <c r="E22" s="16"/>
      <c r="F22" s="19"/>
      <c r="G22" s="947"/>
      <c r="H22" s="23"/>
      <c r="I22" s="48"/>
      <c r="J22" s="603"/>
      <c r="K22" s="723"/>
    </row>
    <row r="23" spans="2:14" ht="15.75" hidden="1" thickBot="1" x14ac:dyDescent="0.3">
      <c r="B23" s="940"/>
      <c r="C23" s="955" t="s">
        <v>60</v>
      </c>
      <c r="D23" s="207"/>
      <c r="E23" s="6"/>
      <c r="F23" s="7"/>
      <c r="G23" s="206"/>
      <c r="H23" s="20"/>
      <c r="I23" s="270"/>
      <c r="J23" s="603"/>
      <c r="K23" s="723"/>
    </row>
    <row r="24" spans="2:14" ht="15.75" hidden="1" thickBot="1" x14ac:dyDescent="0.3">
      <c r="B24" s="891"/>
      <c r="C24" s="956"/>
      <c r="D24" s="90"/>
      <c r="E24" s="931"/>
      <c r="F24" s="895"/>
      <c r="G24" s="170"/>
      <c r="H24" s="58"/>
      <c r="I24" s="221"/>
      <c r="J24" s="603"/>
      <c r="K24" s="723"/>
    </row>
    <row r="25" spans="2:14" ht="15" hidden="1" customHeight="1" x14ac:dyDescent="0.25">
      <c r="B25" s="363">
        <v>5</v>
      </c>
      <c r="C25" s="957" t="s">
        <v>94</v>
      </c>
      <c r="D25" s="104"/>
      <c r="E25" s="16"/>
      <c r="F25" s="104"/>
      <c r="G25" s="1020"/>
      <c r="H25" s="24"/>
      <c r="I25" s="701"/>
      <c r="J25" s="138"/>
      <c r="K25" s="723"/>
    </row>
    <row r="26" spans="2:14" ht="15.75" hidden="1" thickBot="1" x14ac:dyDescent="0.3">
      <c r="B26" s="223"/>
      <c r="C26" s="958" t="s">
        <v>92</v>
      </c>
      <c r="D26" s="207"/>
      <c r="E26" s="6"/>
      <c r="F26" s="207"/>
      <c r="G26" s="138"/>
      <c r="H26" s="23"/>
      <c r="I26" s="69"/>
      <c r="J26" s="603"/>
      <c r="K26" s="723"/>
    </row>
    <row r="27" spans="2:14" hidden="1" x14ac:dyDescent="0.25">
      <c r="B27" s="376">
        <v>6</v>
      </c>
      <c r="C27" s="957" t="s">
        <v>94</v>
      </c>
      <c r="D27" s="104"/>
      <c r="E27" s="16"/>
      <c r="F27" s="104"/>
      <c r="G27" s="967"/>
      <c r="H27" s="23"/>
      <c r="I27" s="48"/>
      <c r="J27" s="603"/>
      <c r="K27" s="723"/>
    </row>
    <row r="28" spans="2:14" ht="15.75" hidden="1" thickBot="1" x14ac:dyDescent="0.3">
      <c r="B28" s="223"/>
      <c r="C28" s="958" t="s">
        <v>92</v>
      </c>
      <c r="D28" s="106"/>
      <c r="E28" s="6"/>
      <c r="F28" s="207"/>
      <c r="G28" s="206"/>
      <c r="H28" s="251"/>
      <c r="I28" s="299"/>
      <c r="J28" s="345"/>
      <c r="K28" s="723"/>
    </row>
    <row r="29" spans="2:14" hidden="1" x14ac:dyDescent="0.25">
      <c r="B29" s="376">
        <v>6</v>
      </c>
      <c r="C29" s="959" t="s">
        <v>61</v>
      </c>
      <c r="D29" s="104"/>
      <c r="E29" s="16"/>
      <c r="F29" s="104"/>
      <c r="G29" s="967"/>
      <c r="H29" s="23"/>
      <c r="I29" s="69"/>
      <c r="J29" s="138"/>
      <c r="K29" s="723"/>
    </row>
    <row r="30" spans="2:14" ht="15.75" hidden="1" thickBot="1" x14ac:dyDescent="0.3">
      <c r="B30" s="376"/>
      <c r="C30" s="955" t="s">
        <v>60</v>
      </c>
      <c r="D30" s="207"/>
      <c r="E30" s="6"/>
      <c r="F30" s="207"/>
      <c r="G30" s="206"/>
      <c r="H30" s="20"/>
      <c r="I30" s="270"/>
      <c r="J30" s="605"/>
      <c r="K30" s="723"/>
    </row>
    <row r="31" spans="2:14" hidden="1" x14ac:dyDescent="0.25">
      <c r="B31" s="363">
        <v>7</v>
      </c>
      <c r="C31" s="1225" t="s">
        <v>31</v>
      </c>
      <c r="D31" s="613"/>
      <c r="E31" s="716"/>
      <c r="F31" s="679"/>
      <c r="G31" s="947"/>
      <c r="H31" s="717"/>
      <c r="I31" s="568"/>
      <c r="J31" s="605"/>
      <c r="K31" s="723"/>
    </row>
    <row r="32" spans="2:14" ht="15.75" hidden="1" thickBot="1" x14ac:dyDescent="0.3">
      <c r="B32" s="376"/>
      <c r="C32" s="1226"/>
      <c r="D32" s="614"/>
      <c r="E32" s="930"/>
      <c r="F32" s="946"/>
      <c r="G32" s="206"/>
      <c r="H32" s="36"/>
      <c r="I32" s="270"/>
      <c r="J32" s="605"/>
      <c r="K32" s="723"/>
    </row>
    <row r="33" spans="2:11" ht="15.75" hidden="1" thickBot="1" x14ac:dyDescent="0.3">
      <c r="B33" s="223"/>
      <c r="C33" s="1227"/>
      <c r="D33" s="90"/>
      <c r="E33" s="90"/>
      <c r="F33" s="90"/>
      <c r="G33" s="170"/>
      <c r="H33" s="58"/>
      <c r="I33" s="221"/>
      <c r="J33" s="623"/>
      <c r="K33" s="224"/>
    </row>
    <row r="34" spans="2:11" ht="15.75" thickBot="1" x14ac:dyDescent="0.3">
      <c r="B34" s="1061" t="s">
        <v>26</v>
      </c>
      <c r="C34" s="1062"/>
      <c r="D34" s="1062"/>
      <c r="E34" s="1062"/>
      <c r="F34" s="1062"/>
      <c r="G34" s="1062"/>
      <c r="H34" s="1062"/>
      <c r="I34" s="455">
        <f>SUM(I14:I33)</f>
        <v>0</v>
      </c>
      <c r="J34" s="783">
        <f t="shared" ref="J34:K34" si="1">SUM(J14:J30)</f>
        <v>0</v>
      </c>
      <c r="K34" s="455">
        <f t="shared" si="1"/>
        <v>0</v>
      </c>
    </row>
    <row r="35" spans="2:11" x14ac:dyDescent="0.25">
      <c r="B35" s="724">
        <v>1</v>
      </c>
      <c r="C35" s="245" t="s">
        <v>51</v>
      </c>
      <c r="D35" s="104" t="s">
        <v>126</v>
      </c>
      <c r="E35" s="16" t="s">
        <v>122</v>
      </c>
      <c r="F35" s="104" t="s">
        <v>161</v>
      </c>
      <c r="G35" s="773" t="s">
        <v>146</v>
      </c>
      <c r="H35" s="101" t="s">
        <v>163</v>
      </c>
      <c r="I35" s="1027">
        <v>3941.71</v>
      </c>
      <c r="J35" s="292"/>
      <c r="K35" s="332"/>
    </row>
    <row r="36" spans="2:11" ht="15.75" thickBot="1" x14ac:dyDescent="0.3">
      <c r="B36" s="172"/>
      <c r="C36" s="246" t="s">
        <v>52</v>
      </c>
      <c r="D36" s="207" t="s">
        <v>162</v>
      </c>
      <c r="E36" s="6"/>
      <c r="F36" s="207"/>
      <c r="G36" s="244"/>
      <c r="H36" s="251"/>
      <c r="I36" s="299"/>
      <c r="J36" s="605"/>
      <c r="K36" s="723"/>
    </row>
    <row r="37" spans="2:11" x14ac:dyDescent="0.25">
      <c r="B37" s="724">
        <v>2</v>
      </c>
      <c r="C37" s="245" t="s">
        <v>51</v>
      </c>
      <c r="D37" s="207" t="s">
        <v>141</v>
      </c>
      <c r="E37" s="1039" t="s">
        <v>140</v>
      </c>
      <c r="F37" s="207" t="s">
        <v>154</v>
      </c>
      <c r="G37" s="1035" t="s">
        <v>149</v>
      </c>
      <c r="H37" s="58" t="s">
        <v>157</v>
      </c>
      <c r="I37" s="541">
        <v>3382.47</v>
      </c>
      <c r="J37" s="630"/>
      <c r="K37" s="723"/>
    </row>
    <row r="38" spans="2:11" ht="15.75" thickBot="1" x14ac:dyDescent="0.3">
      <c r="B38" s="172"/>
      <c r="C38" s="246" t="s">
        <v>52</v>
      </c>
      <c r="D38" s="207" t="s">
        <v>155</v>
      </c>
      <c r="E38" s="207"/>
      <c r="F38" s="207"/>
      <c r="G38" s="278"/>
      <c r="H38" s="254"/>
      <c r="I38" s="296"/>
      <c r="J38" s="605"/>
      <c r="K38" s="723"/>
    </row>
    <row r="39" spans="2:11" x14ac:dyDescent="0.25">
      <c r="B39" s="725">
        <v>3</v>
      </c>
      <c r="C39" s="314" t="s">
        <v>51</v>
      </c>
      <c r="D39" s="207" t="s">
        <v>141</v>
      </c>
      <c r="E39" s="1039" t="s">
        <v>139</v>
      </c>
      <c r="F39" s="7" t="s">
        <v>158</v>
      </c>
      <c r="G39" s="1035" t="s">
        <v>149</v>
      </c>
      <c r="H39" s="23" t="s">
        <v>160</v>
      </c>
      <c r="I39" s="48">
        <v>375.75</v>
      </c>
      <c r="J39" s="377"/>
      <c r="K39" s="263"/>
    </row>
    <row r="40" spans="2:11" ht="15.75" thickBot="1" x14ac:dyDescent="0.3">
      <c r="B40" s="98"/>
      <c r="C40" s="457" t="s">
        <v>52</v>
      </c>
      <c r="D40" s="207" t="s">
        <v>159</v>
      </c>
      <c r="E40" s="207"/>
      <c r="F40" s="7"/>
      <c r="G40" s="831"/>
      <c r="H40" s="252"/>
      <c r="I40" s="297"/>
      <c r="J40" s="605"/>
      <c r="K40" s="723"/>
    </row>
    <row r="41" spans="2:11" hidden="1" x14ac:dyDescent="0.25">
      <c r="B41" s="147">
        <v>4</v>
      </c>
      <c r="C41" s="851" t="s">
        <v>51</v>
      </c>
      <c r="D41" s="104"/>
      <c r="E41" s="16"/>
      <c r="F41" s="104"/>
      <c r="G41" s="445"/>
      <c r="H41" s="23"/>
      <c r="I41" s="48"/>
      <c r="J41" s="312"/>
      <c r="K41" s="848"/>
    </row>
    <row r="42" spans="2:11" ht="15.75" hidden="1" thickBot="1" x14ac:dyDescent="0.3">
      <c r="B42" s="172"/>
      <c r="C42" s="160" t="s">
        <v>52</v>
      </c>
      <c r="D42" s="207"/>
      <c r="E42" s="6"/>
      <c r="F42" s="207"/>
      <c r="G42" s="853"/>
      <c r="H42" s="63"/>
      <c r="I42" s="854"/>
      <c r="J42" s="312"/>
      <c r="K42" s="848"/>
    </row>
    <row r="43" spans="2:11" hidden="1" x14ac:dyDescent="0.25">
      <c r="B43" s="98">
        <v>5</v>
      </c>
      <c r="C43" s="314" t="s">
        <v>51</v>
      </c>
      <c r="D43" s="104"/>
      <c r="E43" s="16"/>
      <c r="F43" s="104"/>
      <c r="G43" s="809"/>
      <c r="H43" s="23"/>
      <c r="I43" s="48"/>
      <c r="J43" s="312"/>
      <c r="K43" s="848"/>
    </row>
    <row r="44" spans="2:11" ht="15.75" hidden="1" thickBot="1" x14ac:dyDescent="0.3">
      <c r="B44" s="98"/>
      <c r="C44" s="457" t="s">
        <v>52</v>
      </c>
      <c r="D44" s="207"/>
      <c r="E44" s="6"/>
      <c r="F44" s="207"/>
      <c r="G44" s="810"/>
      <c r="H44" s="110"/>
      <c r="I44" s="850"/>
      <c r="J44" s="312"/>
      <c r="K44" s="848"/>
    </row>
    <row r="45" spans="2:11" hidden="1" x14ac:dyDescent="0.25">
      <c r="B45" s="147">
        <v>6</v>
      </c>
      <c r="C45" s="245" t="s">
        <v>51</v>
      </c>
      <c r="D45" s="102"/>
      <c r="E45" s="19"/>
      <c r="F45" s="104"/>
      <c r="G45" s="809"/>
      <c r="H45" s="23"/>
      <c r="I45" s="48"/>
      <c r="J45" s="630"/>
      <c r="K45" s="274"/>
    </row>
    <row r="46" spans="2:11" ht="15.75" hidden="1" thickBot="1" x14ac:dyDescent="0.3">
      <c r="B46" s="172"/>
      <c r="C46" s="246" t="s">
        <v>52</v>
      </c>
      <c r="D46" s="106"/>
      <c r="E46" s="7"/>
      <c r="F46" s="207"/>
      <c r="G46" s="832"/>
      <c r="H46" s="251"/>
      <c r="I46" s="299"/>
      <c r="J46" s="605"/>
      <c r="K46" s="723"/>
    </row>
    <row r="47" spans="2:11" hidden="1" x14ac:dyDescent="0.25">
      <c r="B47" s="98">
        <v>7</v>
      </c>
      <c r="C47" s="245" t="s">
        <v>51</v>
      </c>
      <c r="D47" s="104"/>
      <c r="E47" s="16"/>
      <c r="F47" s="19"/>
      <c r="G47" s="911"/>
      <c r="H47" s="23"/>
      <c r="I47" s="193"/>
      <c r="J47" s="605"/>
      <c r="K47" s="848"/>
    </row>
    <row r="48" spans="2:11" ht="15.75" hidden="1" thickBot="1" x14ac:dyDescent="0.3">
      <c r="B48" s="98"/>
      <c r="C48" s="246" t="s">
        <v>52</v>
      </c>
      <c r="D48" s="207"/>
      <c r="E48" s="6"/>
      <c r="F48" s="7"/>
      <c r="G48" s="856"/>
      <c r="H48" s="252"/>
      <c r="I48" s="390"/>
      <c r="J48" s="605"/>
      <c r="K48" s="848"/>
    </row>
    <row r="49" spans="2:15" hidden="1" x14ac:dyDescent="0.25">
      <c r="B49" s="98"/>
      <c r="C49" s="245" t="s">
        <v>51</v>
      </c>
      <c r="D49" s="102"/>
      <c r="E49" s="16"/>
      <c r="F49" s="104"/>
      <c r="G49" s="773"/>
      <c r="H49" s="712"/>
      <c r="I49" s="855"/>
      <c r="J49" s="605"/>
      <c r="K49" s="723"/>
    </row>
    <row r="50" spans="2:15" ht="15.75" hidden="1" thickBot="1" x14ac:dyDescent="0.3">
      <c r="B50" s="172"/>
      <c r="C50" s="246" t="s">
        <v>52</v>
      </c>
      <c r="D50" s="106"/>
      <c r="E50" s="6"/>
      <c r="F50" s="207"/>
      <c r="G50" s="277"/>
      <c r="H50" s="281"/>
      <c r="I50" s="295"/>
      <c r="J50" s="605"/>
      <c r="K50" s="723"/>
    </row>
    <row r="51" spans="2:15" ht="15.75" hidden="1" thickBot="1" x14ac:dyDescent="0.3">
      <c r="B51" s="242"/>
      <c r="C51" s="243"/>
      <c r="D51" s="174"/>
      <c r="E51" s="8"/>
      <c r="F51" s="191"/>
      <c r="G51" s="244"/>
      <c r="H51" s="22"/>
      <c r="I51" s="300"/>
      <c r="J51" s="623"/>
      <c r="K51" s="224"/>
    </row>
    <row r="52" spans="2:15" ht="15.75" thickBot="1" x14ac:dyDescent="0.3">
      <c r="B52" s="1081" t="s">
        <v>53</v>
      </c>
      <c r="C52" s="1072"/>
      <c r="D52" s="1072"/>
      <c r="E52" s="1072"/>
      <c r="F52" s="1072"/>
      <c r="G52" s="1078"/>
      <c r="H52" s="1078"/>
      <c r="I52" s="442">
        <f>SUM(I35:I51)</f>
        <v>7699.93</v>
      </c>
      <c r="J52" s="461">
        <f t="shared" ref="J52:K52" si="2">SUM(J35:J51)</f>
        <v>0</v>
      </c>
      <c r="K52" s="542">
        <f t="shared" si="2"/>
        <v>0</v>
      </c>
    </row>
    <row r="53" spans="2:15" x14ac:dyDescent="0.25">
      <c r="B53" s="672">
        <v>1</v>
      </c>
      <c r="C53" s="721" t="s">
        <v>77</v>
      </c>
      <c r="D53" s="104" t="s">
        <v>141</v>
      </c>
      <c r="E53" s="16" t="s">
        <v>138</v>
      </c>
      <c r="F53" s="104" t="s">
        <v>150</v>
      </c>
      <c r="G53" s="38" t="s">
        <v>146</v>
      </c>
      <c r="H53" s="51" t="s">
        <v>152</v>
      </c>
      <c r="I53" s="193">
        <v>3192.59</v>
      </c>
      <c r="J53" s="784"/>
      <c r="K53" s="722"/>
    </row>
    <row r="54" spans="2:15" ht="15.75" thickBot="1" x14ac:dyDescent="0.3">
      <c r="B54" s="673"/>
      <c r="C54" s="239"/>
      <c r="D54" s="207" t="s">
        <v>151</v>
      </c>
      <c r="E54" s="6"/>
      <c r="F54" s="207"/>
      <c r="G54" s="926"/>
      <c r="H54" s="23"/>
      <c r="I54" s="69"/>
      <c r="J54" s="152"/>
      <c r="K54" s="723"/>
    </row>
    <row r="55" spans="2:15" hidden="1" x14ac:dyDescent="0.25">
      <c r="B55" s="801">
        <v>2</v>
      </c>
      <c r="C55" s="802" t="s">
        <v>77</v>
      </c>
      <c r="D55" s="104"/>
      <c r="E55" s="16"/>
      <c r="F55" s="104"/>
      <c r="G55" s="374"/>
      <c r="H55" s="29"/>
      <c r="I55" s="139"/>
      <c r="J55" s="603"/>
      <c r="K55" s="69"/>
      <c r="O55" s="43"/>
    </row>
    <row r="56" spans="2:15" ht="15.75" hidden="1" thickBot="1" x14ac:dyDescent="0.3">
      <c r="B56" s="804"/>
      <c r="C56" s="375"/>
      <c r="D56" s="207"/>
      <c r="E56" s="6"/>
      <c r="F56" s="207"/>
      <c r="G56" s="38"/>
      <c r="H56" s="23"/>
      <c r="I56" s="69"/>
      <c r="J56" s="603"/>
      <c r="K56" s="426"/>
      <c r="O56" s="43"/>
    </row>
    <row r="57" spans="2:15" hidden="1" x14ac:dyDescent="0.25">
      <c r="B57" s="801">
        <v>3</v>
      </c>
      <c r="C57" s="802" t="s">
        <v>77</v>
      </c>
      <c r="D57" s="102"/>
      <c r="E57" s="16"/>
      <c r="F57" s="104"/>
      <c r="G57" s="38"/>
      <c r="H57" s="23"/>
      <c r="I57" s="193"/>
      <c r="J57" s="603"/>
      <c r="K57" s="426"/>
      <c r="O57" s="43"/>
    </row>
    <row r="58" spans="2:15" ht="15.75" hidden="1" thickBot="1" x14ac:dyDescent="0.3">
      <c r="B58" s="804"/>
      <c r="C58" s="239"/>
      <c r="D58" s="106"/>
      <c r="E58" s="6"/>
      <c r="F58" s="207"/>
      <c r="G58" s="46"/>
      <c r="H58" s="20"/>
      <c r="I58" s="270"/>
      <c r="J58" s="603"/>
      <c r="K58" s="723"/>
    </row>
    <row r="59" spans="2:15" ht="15.75" thickBot="1" x14ac:dyDescent="0.3">
      <c r="B59" s="555"/>
      <c r="C59" s="375"/>
      <c r="D59" s="553" t="s">
        <v>76</v>
      </c>
      <c r="E59" s="553"/>
      <c r="F59" s="556"/>
      <c r="G59" s="555"/>
      <c r="H59" s="777"/>
      <c r="I59" s="441">
        <f>SUM(I53:I58)</f>
        <v>3192.59</v>
      </c>
      <c r="J59" s="449">
        <f>SUM(J53:J58)</f>
        <v>0</v>
      </c>
      <c r="K59" s="442">
        <f>SUM(K53:K58)</f>
        <v>0</v>
      </c>
    </row>
    <row r="60" spans="2:15" hidden="1" x14ac:dyDescent="0.25">
      <c r="B60" s="557">
        <v>1</v>
      </c>
      <c r="C60" s="557" t="s">
        <v>41</v>
      </c>
      <c r="D60" s="104"/>
      <c r="E60" s="16"/>
      <c r="F60" s="104"/>
      <c r="G60" s="38"/>
      <c r="H60" s="51"/>
      <c r="I60" s="193"/>
      <c r="J60" s="643"/>
      <c r="K60" s="722"/>
    </row>
    <row r="61" spans="2:15" ht="15.75" hidden="1" thickBot="1" x14ac:dyDescent="0.3">
      <c r="B61" s="560"/>
      <c r="C61" s="564"/>
      <c r="D61" s="207"/>
      <c r="E61" s="6"/>
      <c r="F61" s="207"/>
      <c r="G61" s="38"/>
      <c r="H61" s="51"/>
      <c r="I61" s="193"/>
      <c r="J61" s="605"/>
      <c r="K61" s="723"/>
    </row>
    <row r="62" spans="2:15" hidden="1" x14ac:dyDescent="0.25">
      <c r="B62" s="560"/>
      <c r="C62" s="564"/>
      <c r="D62" s="207"/>
      <c r="E62" s="207"/>
      <c r="F62" s="207"/>
      <c r="G62" s="203"/>
      <c r="H62" s="253"/>
      <c r="I62" s="778"/>
      <c r="J62" s="605"/>
      <c r="K62" s="723"/>
    </row>
    <row r="63" spans="2:15" hidden="1" x14ac:dyDescent="0.25">
      <c r="B63" s="560"/>
      <c r="C63" s="564"/>
      <c r="D63" s="207"/>
      <c r="E63" s="207"/>
      <c r="F63" s="207"/>
      <c r="G63" s="203"/>
      <c r="H63" s="230"/>
      <c r="I63" s="276"/>
      <c r="J63" s="605"/>
      <c r="K63" s="723"/>
    </row>
    <row r="64" spans="2:15" hidden="1" x14ac:dyDescent="0.25">
      <c r="B64" s="560"/>
      <c r="C64" s="564"/>
      <c r="D64" s="510"/>
      <c r="E64" s="551"/>
      <c r="F64" s="179"/>
      <c r="G64" s="203"/>
      <c r="H64" s="601"/>
      <c r="I64" s="294"/>
      <c r="J64" s="605"/>
      <c r="K64" s="723"/>
    </row>
    <row r="65" spans="2:11" ht="15.75" hidden="1" thickBot="1" x14ac:dyDescent="0.3">
      <c r="B65" s="561"/>
      <c r="C65" s="565"/>
      <c r="D65" s="562"/>
      <c r="E65" s="548"/>
      <c r="F65" s="215"/>
      <c r="G65" s="283"/>
      <c r="H65" s="286"/>
      <c r="I65" s="108"/>
      <c r="J65" s="605"/>
      <c r="K65" s="723"/>
    </row>
    <row r="66" spans="2:11" hidden="1" x14ac:dyDescent="0.25">
      <c r="B66" s="560">
        <v>2</v>
      </c>
      <c r="C66" s="769" t="s">
        <v>41</v>
      </c>
      <c r="D66" s="26"/>
      <c r="E66" s="104"/>
      <c r="F66" s="352"/>
      <c r="G66" s="203"/>
      <c r="H66" s="230"/>
      <c r="I66" s="274"/>
      <c r="J66" s="605"/>
      <c r="K66" s="723"/>
    </row>
    <row r="67" spans="2:11" ht="15.75" hidden="1" thickBot="1" x14ac:dyDescent="0.3">
      <c r="B67" s="558"/>
      <c r="C67" s="565"/>
      <c r="D67" s="25"/>
      <c r="E67" s="207"/>
      <c r="F67" s="310"/>
      <c r="G67" s="206"/>
      <c r="H67" s="251"/>
      <c r="I67" s="296"/>
      <c r="J67" s="605"/>
      <c r="K67" s="723"/>
    </row>
    <row r="68" spans="2:11" hidden="1" x14ac:dyDescent="0.25">
      <c r="B68" s="1063">
        <v>2</v>
      </c>
      <c r="C68" s="1228"/>
      <c r="D68" s="16"/>
      <c r="E68" s="104"/>
      <c r="F68" s="16"/>
      <c r="G68" s="1065"/>
      <c r="H68" s="1066"/>
      <c r="I68" s="1058"/>
      <c r="J68" s="605"/>
      <c r="K68" s="723"/>
    </row>
    <row r="69" spans="2:11" ht="15.75" hidden="1" thickBot="1" x14ac:dyDescent="0.3">
      <c r="B69" s="1060"/>
      <c r="C69" s="1221"/>
      <c r="D69" s="6"/>
      <c r="E69" s="207"/>
      <c r="F69" s="6"/>
      <c r="G69" s="1059"/>
      <c r="H69" s="1067"/>
      <c r="I69" s="1059"/>
      <c r="J69" s="605"/>
      <c r="K69" s="723"/>
    </row>
    <row r="70" spans="2:11" ht="15.75" hidden="1" thickBot="1" x14ac:dyDescent="0.3">
      <c r="B70" s="1068">
        <v>3</v>
      </c>
      <c r="C70" s="1220"/>
      <c r="D70" s="1070"/>
      <c r="E70" s="1070"/>
      <c r="F70" s="1070"/>
      <c r="G70" s="550"/>
      <c r="H70" s="550"/>
      <c r="I70" s="62"/>
      <c r="J70" s="605"/>
      <c r="K70" s="723"/>
    </row>
    <row r="71" spans="2:11" ht="15.75" hidden="1" thickBot="1" x14ac:dyDescent="0.3">
      <c r="B71" s="1069"/>
      <c r="C71" s="1221"/>
      <c r="D71" s="1071"/>
      <c r="E71" s="1071"/>
      <c r="F71" s="1071"/>
      <c r="G71" s="550"/>
      <c r="H71" s="550"/>
      <c r="I71" s="34"/>
      <c r="J71" s="605"/>
      <c r="K71" s="723"/>
    </row>
    <row r="72" spans="2:11" hidden="1" x14ac:dyDescent="0.25">
      <c r="B72" s="129">
        <v>3</v>
      </c>
      <c r="C72" s="237"/>
      <c r="D72" s="552"/>
      <c r="E72" s="104"/>
      <c r="F72" s="111"/>
      <c r="G72" s="1065"/>
      <c r="H72" s="1222"/>
      <c r="I72" s="1224"/>
      <c r="J72" s="605"/>
      <c r="K72" s="723"/>
    </row>
    <row r="73" spans="2:11" ht="15.75" hidden="1" thickBot="1" x14ac:dyDescent="0.3">
      <c r="B73" s="335"/>
      <c r="C73" s="562"/>
      <c r="D73" s="562"/>
      <c r="E73" s="90"/>
      <c r="F73" s="128"/>
      <c r="G73" s="1059"/>
      <c r="H73" s="1223"/>
      <c r="I73" s="1059"/>
      <c r="J73" s="605"/>
      <c r="K73" s="723"/>
    </row>
    <row r="74" spans="2:11" ht="15.75" thickBot="1" x14ac:dyDescent="0.3">
      <c r="B74" s="1081" t="s">
        <v>19</v>
      </c>
      <c r="C74" s="1072"/>
      <c r="D74" s="1072"/>
      <c r="E74" s="1072"/>
      <c r="F74" s="1072"/>
      <c r="G74" s="1072"/>
      <c r="H74" s="1072"/>
      <c r="I74" s="456">
        <f>I72+I60+I65+I67+I68+I66+I61+I64+I63+I62</f>
        <v>0</v>
      </c>
      <c r="J74" s="605"/>
      <c r="K74" s="723"/>
    </row>
    <row r="75" spans="2:11" hidden="1" x14ac:dyDescent="0.25">
      <c r="B75" s="563">
        <v>1</v>
      </c>
      <c r="C75" s="563" t="s">
        <v>33</v>
      </c>
      <c r="D75" s="207"/>
      <c r="E75" s="6"/>
      <c r="F75" s="7"/>
      <c r="G75" s="1037"/>
      <c r="H75" s="51"/>
      <c r="I75" s="193"/>
      <c r="J75" s="292"/>
      <c r="K75" s="723"/>
    </row>
    <row r="76" spans="2:11" ht="15.75" hidden="1" thickBot="1" x14ac:dyDescent="0.3">
      <c r="B76" s="135"/>
      <c r="C76" s="238"/>
      <c r="D76" s="207"/>
      <c r="E76" s="6"/>
      <c r="F76" s="7"/>
      <c r="G76" s="69"/>
      <c r="H76" s="51"/>
      <c r="I76" s="193"/>
      <c r="J76" s="292"/>
      <c r="K76" s="723"/>
    </row>
    <row r="77" spans="2:11" hidden="1" x14ac:dyDescent="0.25">
      <c r="B77" s="135"/>
      <c r="C77" s="238"/>
      <c r="D77" s="106"/>
      <c r="E77" s="207"/>
      <c r="F77" s="207"/>
      <c r="G77" s="69"/>
      <c r="H77" s="51"/>
      <c r="I77" s="193"/>
      <c r="J77" s="292"/>
      <c r="K77" s="193"/>
    </row>
    <row r="78" spans="2:11" hidden="1" x14ac:dyDescent="0.25">
      <c r="B78" s="135"/>
      <c r="C78" s="238"/>
      <c r="D78" s="106"/>
      <c r="E78" s="207"/>
      <c r="F78" s="207"/>
      <c r="G78" s="69"/>
      <c r="H78" s="23"/>
      <c r="I78" s="193"/>
      <c r="J78" s="605"/>
      <c r="K78" s="723"/>
    </row>
    <row r="79" spans="2:11" hidden="1" x14ac:dyDescent="0.25">
      <c r="B79" s="135"/>
      <c r="C79" s="238"/>
      <c r="D79" s="106"/>
      <c r="E79" s="207"/>
      <c r="F79" s="207"/>
      <c r="G79" s="674"/>
      <c r="H79" s="230"/>
      <c r="I79" s="274"/>
      <c r="J79" s="605"/>
      <c r="K79" s="723"/>
    </row>
    <row r="80" spans="2:11" hidden="1" x14ac:dyDescent="0.25">
      <c r="B80" s="135"/>
      <c r="C80" s="238"/>
      <c r="D80" s="106"/>
      <c r="E80" s="207"/>
      <c r="F80" s="207"/>
      <c r="G80" s="203"/>
      <c r="H80" s="253"/>
      <c r="I80" s="274"/>
      <c r="J80" s="605"/>
      <c r="K80" s="723"/>
    </row>
    <row r="81" spans="2:11" ht="15.75" hidden="1" thickBot="1" x14ac:dyDescent="0.3">
      <c r="B81" s="135"/>
      <c r="C81" s="238"/>
      <c r="D81" s="106"/>
      <c r="E81" s="207"/>
      <c r="F81" s="207"/>
      <c r="G81" s="241"/>
      <c r="H81" s="280"/>
      <c r="I81" s="294"/>
      <c r="J81" s="605"/>
      <c r="K81" s="723"/>
    </row>
    <row r="82" spans="2:11" hidden="1" x14ac:dyDescent="0.25">
      <c r="B82" s="721">
        <v>1</v>
      </c>
      <c r="C82" s="721" t="s">
        <v>33</v>
      </c>
      <c r="D82" s="104"/>
      <c r="E82" s="16"/>
      <c r="F82" s="19"/>
      <c r="G82" s="939"/>
      <c r="H82" s="51"/>
      <c r="I82" s="193"/>
      <c r="J82" s="152"/>
      <c r="K82" s="723"/>
    </row>
    <row r="83" spans="2:11" ht="15.75" hidden="1" thickBot="1" x14ac:dyDescent="0.3">
      <c r="B83" s="375"/>
      <c r="C83" s="239"/>
      <c r="D83" s="207"/>
      <c r="E83" s="6"/>
      <c r="F83" s="7"/>
      <c r="G83" s="38"/>
      <c r="H83" s="23"/>
      <c r="I83" s="69"/>
      <c r="J83" s="605"/>
      <c r="K83" s="723"/>
    </row>
    <row r="84" spans="2:11" ht="15.75" hidden="1" thickBot="1" x14ac:dyDescent="0.3">
      <c r="B84" s="549">
        <v>2</v>
      </c>
      <c r="C84" s="237"/>
      <c r="D84" s="151"/>
      <c r="E84" s="237"/>
      <c r="F84" s="237"/>
      <c r="G84" s="102"/>
      <c r="H84" s="779"/>
      <c r="I84" s="786"/>
      <c r="J84" s="605"/>
      <c r="K84" s="723"/>
    </row>
    <row r="85" spans="2:11" ht="15.75" hidden="1" thickBot="1" x14ac:dyDescent="0.3">
      <c r="B85" s="160"/>
      <c r="C85" s="239"/>
      <c r="D85" s="162"/>
      <c r="E85" s="375"/>
      <c r="F85" s="375"/>
      <c r="G85" s="375"/>
      <c r="H85" s="776"/>
      <c r="I85" s="62"/>
      <c r="J85" s="623"/>
      <c r="K85" s="224"/>
    </row>
    <row r="86" spans="2:11" ht="15.75" thickBot="1" x14ac:dyDescent="0.3">
      <c r="B86" s="555"/>
      <c r="C86" s="1078" t="s">
        <v>18</v>
      </c>
      <c r="D86" s="1072"/>
      <c r="E86" s="1078"/>
      <c r="F86" s="1078"/>
      <c r="G86" s="1078"/>
      <c r="H86" s="1078"/>
      <c r="I86" s="456">
        <f>I84+I75+I81+I76+I77+I78+I79+I80+I82+I83</f>
        <v>0</v>
      </c>
      <c r="J86" s="530">
        <f t="shared" ref="J86:K86" si="3">J84+J75+J81+J76+J77+J78+J79+J80+J82</f>
        <v>0</v>
      </c>
      <c r="K86" s="726">
        <f t="shared" si="3"/>
        <v>0</v>
      </c>
    </row>
    <row r="87" spans="2:11" ht="16.5" thickBot="1" x14ac:dyDescent="0.3">
      <c r="B87" s="10"/>
      <c r="C87" s="11"/>
      <c r="D87" s="11"/>
      <c r="E87" s="1072" t="s">
        <v>46</v>
      </c>
      <c r="F87" s="1072"/>
      <c r="G87" s="11"/>
      <c r="H87" s="11"/>
      <c r="I87" s="543">
        <f>I13+I34+I52+I74+I59+I86</f>
        <v>10892.52</v>
      </c>
      <c r="J87" s="785">
        <f>J13+J34+J52+J59+J86</f>
        <v>0</v>
      </c>
      <c r="K87" s="543">
        <f>K13+K34+K52+K74+K59+K86</f>
        <v>0</v>
      </c>
    </row>
    <row r="89" spans="2:11" x14ac:dyDescent="0.25">
      <c r="B89" s="9"/>
      <c r="D89" s="9"/>
      <c r="F89" s="9"/>
      <c r="H89" s="9"/>
    </row>
    <row r="90" spans="2:11" x14ac:dyDescent="0.25">
      <c r="B90" s="1229"/>
      <c r="C90" s="1229"/>
      <c r="D90" s="1229"/>
      <c r="E90" s="1229"/>
      <c r="F90" s="1229"/>
      <c r="G90" s="1229"/>
      <c r="H90" s="1229"/>
      <c r="I90" s="984"/>
    </row>
    <row r="91" spans="2:11" ht="15.75" x14ac:dyDescent="0.25">
      <c r="B91" s="1230"/>
      <c r="C91" s="1230"/>
      <c r="D91" s="1230"/>
      <c r="E91" s="1230"/>
      <c r="F91" s="1230"/>
      <c r="G91" s="1230"/>
      <c r="H91" s="1230"/>
      <c r="I91" s="986"/>
    </row>
    <row r="92" spans="2:11" x14ac:dyDescent="0.25">
      <c r="B92" s="984"/>
      <c r="C92" s="984"/>
      <c r="D92" s="984"/>
      <c r="E92" s="984"/>
      <c r="F92" s="984"/>
      <c r="G92" s="984"/>
      <c r="H92" s="985"/>
      <c r="I92" s="984"/>
    </row>
    <row r="93" spans="2:11" x14ac:dyDescent="0.25">
      <c r="B93" s="984"/>
      <c r="C93" s="984"/>
      <c r="D93" s="984"/>
      <c r="E93" s="984"/>
      <c r="F93" s="984"/>
      <c r="G93" s="984"/>
      <c r="H93" s="984"/>
      <c r="I93" s="984"/>
    </row>
    <row r="94" spans="2:11" x14ac:dyDescent="0.25">
      <c r="B94" s="984"/>
      <c r="C94" s="984"/>
      <c r="D94" s="984"/>
      <c r="E94" s="984"/>
      <c r="F94" s="984"/>
      <c r="G94" s="984"/>
      <c r="H94" s="984"/>
      <c r="I94" s="987"/>
    </row>
    <row r="95" spans="2:11" ht="15.75" x14ac:dyDescent="0.25">
      <c r="B95" s="984"/>
      <c r="C95" s="984"/>
      <c r="D95" s="984"/>
      <c r="E95" s="984"/>
      <c r="F95" s="984"/>
      <c r="G95" s="984"/>
      <c r="H95" s="984"/>
      <c r="I95" s="986"/>
    </row>
  </sheetData>
  <mergeCells count="26">
    <mergeCell ref="B90:C90"/>
    <mergeCell ref="B91:C91"/>
    <mergeCell ref="D90:E90"/>
    <mergeCell ref="D91:E91"/>
    <mergeCell ref="F90:H90"/>
    <mergeCell ref="F91:H91"/>
    <mergeCell ref="B34:H34"/>
    <mergeCell ref="B13:H13"/>
    <mergeCell ref="C31:C33"/>
    <mergeCell ref="B52:H52"/>
    <mergeCell ref="B68:B69"/>
    <mergeCell ref="C68:C69"/>
    <mergeCell ref="G68:G69"/>
    <mergeCell ref="H68:H69"/>
    <mergeCell ref="E87:F87"/>
    <mergeCell ref="I68:I69"/>
    <mergeCell ref="B70:B71"/>
    <mergeCell ref="C70:C71"/>
    <mergeCell ref="D70:D71"/>
    <mergeCell ref="E70:E71"/>
    <mergeCell ref="F70:F71"/>
    <mergeCell ref="G72:G73"/>
    <mergeCell ref="H72:H73"/>
    <mergeCell ref="I72:I73"/>
    <mergeCell ref="B74:H74"/>
    <mergeCell ref="C86:H86"/>
  </mergeCells>
  <pageMargins left="0" right="0" top="0" bottom="0" header="0.3" footer="0.3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4"/>
  <sheetViews>
    <sheetView workbookViewId="0">
      <selection activeCell="A50" sqref="A50:XFD51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3"/>
      <c r="B3" s="13"/>
      <c r="C3" s="13"/>
      <c r="D3" s="14" t="s">
        <v>168</v>
      </c>
      <c r="E3" s="14"/>
      <c r="F3" s="13"/>
      <c r="G3" s="15" t="s">
        <v>50</v>
      </c>
      <c r="H3" s="15"/>
    </row>
    <row r="5" spans="1:10" ht="15.75" thickBot="1" x14ac:dyDescent="0.3">
      <c r="I5" s="9"/>
      <c r="J5" s="9"/>
    </row>
    <row r="6" spans="1:10" ht="26.25" x14ac:dyDescent="0.25">
      <c r="A6" s="5" t="s">
        <v>0</v>
      </c>
      <c r="B6" s="2" t="s">
        <v>1</v>
      </c>
      <c r="C6" s="209" t="s">
        <v>30</v>
      </c>
      <c r="D6" s="2" t="s">
        <v>2</v>
      </c>
      <c r="E6" s="3" t="s">
        <v>3</v>
      </c>
      <c r="F6" s="3" t="s">
        <v>12</v>
      </c>
      <c r="G6" s="248" t="s">
        <v>4</v>
      </c>
      <c r="H6" s="597" t="s">
        <v>63</v>
      </c>
      <c r="I6" s="258" t="s">
        <v>84</v>
      </c>
      <c r="J6" s="258" t="s">
        <v>82</v>
      </c>
    </row>
    <row r="7" spans="1:10" ht="15.75" thickBot="1" x14ac:dyDescent="0.3">
      <c r="A7" s="17" t="s">
        <v>5</v>
      </c>
      <c r="B7" s="4"/>
      <c r="C7" s="4"/>
      <c r="D7" s="4"/>
      <c r="E7" s="4" t="s">
        <v>6</v>
      </c>
      <c r="F7" s="4" t="s">
        <v>11</v>
      </c>
      <c r="G7" s="249" t="s">
        <v>7</v>
      </c>
      <c r="H7" s="598" t="s">
        <v>9</v>
      </c>
      <c r="I7" s="94" t="s">
        <v>67</v>
      </c>
      <c r="J7" s="94" t="s">
        <v>83</v>
      </c>
    </row>
    <row r="8" spans="1:10" x14ac:dyDescent="0.25">
      <c r="A8" s="205">
        <v>1</v>
      </c>
      <c r="B8" s="914" t="s">
        <v>75</v>
      </c>
      <c r="C8" s="207" t="s">
        <v>141</v>
      </c>
      <c r="D8" s="1039" t="s">
        <v>140</v>
      </c>
      <c r="E8" s="207" t="s">
        <v>154</v>
      </c>
      <c r="F8" s="1035" t="s">
        <v>147</v>
      </c>
      <c r="G8" s="23" t="s">
        <v>156</v>
      </c>
      <c r="H8" s="48">
        <v>808.52</v>
      </c>
      <c r="I8" s="89"/>
      <c r="J8" s="80"/>
    </row>
    <row r="9" spans="1:10" ht="15.75" thickBot="1" x14ac:dyDescent="0.3">
      <c r="A9" s="94"/>
      <c r="B9" s="89"/>
      <c r="C9" s="207" t="s">
        <v>155</v>
      </c>
      <c r="D9" s="207"/>
      <c r="E9" s="207"/>
      <c r="F9" s="72"/>
      <c r="G9" s="89"/>
      <c r="H9" s="925"/>
      <c r="I9" s="89"/>
      <c r="J9" s="80"/>
    </row>
    <row r="10" spans="1:10" hidden="1" x14ac:dyDescent="0.25">
      <c r="A10" s="205">
        <v>2</v>
      </c>
      <c r="B10" s="811" t="s">
        <v>75</v>
      </c>
      <c r="C10" s="104"/>
      <c r="D10" s="16"/>
      <c r="E10" s="104"/>
      <c r="F10" s="1036"/>
      <c r="G10" s="28"/>
      <c r="H10" s="540"/>
      <c r="I10" s="622"/>
      <c r="J10" s="589"/>
    </row>
    <row r="11" spans="1:10" ht="15.75" hidden="1" thickBot="1" x14ac:dyDescent="0.3">
      <c r="A11" s="94"/>
      <c r="B11" s="89"/>
      <c r="C11" s="207"/>
      <c r="D11" s="6"/>
      <c r="E11" s="207"/>
      <c r="F11" s="593"/>
      <c r="G11" s="230"/>
      <c r="H11" s="382"/>
      <c r="I11" s="584"/>
      <c r="J11" s="569"/>
    </row>
    <row r="12" spans="1:10" hidden="1" x14ac:dyDescent="0.25">
      <c r="A12" s="205">
        <v>3</v>
      </c>
      <c r="B12" s="811" t="s">
        <v>75</v>
      </c>
      <c r="C12" s="104"/>
      <c r="D12" s="16"/>
      <c r="E12" s="19"/>
      <c r="F12" s="982"/>
      <c r="G12" s="28"/>
      <c r="H12" s="540"/>
      <c r="I12" s="93"/>
      <c r="J12" s="346"/>
    </row>
    <row r="13" spans="1:10" ht="15.75" hidden="1" thickBot="1" x14ac:dyDescent="0.3">
      <c r="A13" s="80"/>
      <c r="B13" s="585"/>
      <c r="C13" s="106"/>
      <c r="D13" s="6"/>
      <c r="E13" s="7"/>
      <c r="F13" s="138"/>
      <c r="G13" s="23"/>
      <c r="H13" s="69"/>
      <c r="I13" s="93"/>
      <c r="J13" s="346"/>
    </row>
    <row r="14" spans="1:10" ht="15.75" thickBot="1" x14ac:dyDescent="0.3">
      <c r="A14" s="1081" t="s">
        <v>56</v>
      </c>
      <c r="B14" s="1072"/>
      <c r="C14" s="1072"/>
      <c r="D14" s="1072"/>
      <c r="E14" s="1072"/>
      <c r="F14" s="1072"/>
      <c r="G14" s="1072"/>
      <c r="H14" s="451">
        <f>H8+H10+H12</f>
        <v>808.52</v>
      </c>
      <c r="I14" s="451">
        <f t="shared" ref="I14:J14" si="0">I10+I12</f>
        <v>0</v>
      </c>
      <c r="J14" s="451">
        <f t="shared" si="0"/>
        <v>0</v>
      </c>
    </row>
    <row r="15" spans="1:10" hidden="1" x14ac:dyDescent="0.25">
      <c r="A15" s="353">
        <v>1</v>
      </c>
      <c r="B15" s="1232" t="s">
        <v>31</v>
      </c>
      <c r="C15" s="104"/>
      <c r="D15" s="104"/>
      <c r="E15" s="104"/>
      <c r="F15" s="374"/>
      <c r="G15" s="51"/>
      <c r="H15" s="433"/>
      <c r="I15" s="138"/>
      <c r="J15" s="274"/>
    </row>
    <row r="16" spans="1:10" ht="15.75" hidden="1" thickBot="1" x14ac:dyDescent="0.3">
      <c r="A16" s="1021"/>
      <c r="B16" s="1233"/>
      <c r="C16" s="207"/>
      <c r="D16" s="207"/>
      <c r="E16" s="207"/>
      <c r="F16" s="140"/>
      <c r="G16" s="20"/>
      <c r="H16" s="270"/>
      <c r="I16" s="138"/>
      <c r="J16" s="361"/>
    </row>
    <row r="17" spans="1:13" hidden="1" x14ac:dyDescent="0.25">
      <c r="A17" s="353">
        <v>2</v>
      </c>
      <c r="B17" s="1056" t="s">
        <v>31</v>
      </c>
      <c r="C17" s="207"/>
      <c r="D17" s="6"/>
      <c r="E17" s="7"/>
      <c r="F17" s="566"/>
      <c r="G17" s="58"/>
      <c r="H17" s="221"/>
      <c r="I17" s="69"/>
      <c r="J17" s="274"/>
    </row>
    <row r="18" spans="1:13" hidden="1" x14ac:dyDescent="0.25">
      <c r="A18" s="376"/>
      <c r="B18" s="1234"/>
      <c r="C18" s="207"/>
      <c r="D18" s="6"/>
      <c r="E18" s="7"/>
      <c r="F18" s="138"/>
      <c r="G18" s="23"/>
      <c r="H18" s="69"/>
      <c r="I18" s="69"/>
      <c r="J18" s="274"/>
    </row>
    <row r="19" spans="1:13" ht="15.75" hidden="1" thickBot="1" x14ac:dyDescent="0.3">
      <c r="A19" s="223"/>
      <c r="B19" s="1057"/>
      <c r="C19" s="90"/>
      <c r="D19" s="90"/>
      <c r="E19" s="90"/>
      <c r="F19" s="138"/>
      <c r="G19" s="23"/>
      <c r="H19" s="69"/>
      <c r="I19" s="69"/>
      <c r="J19" s="274"/>
    </row>
    <row r="20" spans="1:13" hidden="1" x14ac:dyDescent="0.25">
      <c r="A20" s="1022">
        <v>3</v>
      </c>
      <c r="B20" s="1235" t="s">
        <v>31</v>
      </c>
      <c r="C20" s="104"/>
      <c r="D20" s="16"/>
      <c r="E20" s="104"/>
      <c r="F20" s="385"/>
      <c r="G20" s="28"/>
      <c r="H20" s="61"/>
      <c r="I20" s="377"/>
      <c r="J20" s="276"/>
    </row>
    <row r="21" spans="1:13" ht="15.75" hidden="1" thickBot="1" x14ac:dyDescent="0.3">
      <c r="A21" s="1012"/>
      <c r="B21" s="1236"/>
      <c r="C21" s="207"/>
      <c r="D21" s="6"/>
      <c r="E21" s="207"/>
      <c r="F21" s="241"/>
      <c r="G21" s="24"/>
      <c r="H21" s="71"/>
      <c r="I21" s="377"/>
      <c r="J21" s="276"/>
    </row>
    <row r="22" spans="1:13" hidden="1" x14ac:dyDescent="0.25">
      <c r="A22" s="1023">
        <v>4</v>
      </c>
      <c r="B22" s="1237" t="s">
        <v>31</v>
      </c>
      <c r="C22" s="104"/>
      <c r="D22" s="16"/>
      <c r="E22" s="104"/>
      <c r="F22" s="385"/>
      <c r="G22" s="983"/>
      <c r="H22" s="26"/>
      <c r="I22" s="377"/>
      <c r="J22" s="276"/>
    </row>
    <row r="23" spans="1:13" ht="15.75" hidden="1" thickBot="1" x14ac:dyDescent="0.3">
      <c r="A23" s="893"/>
      <c r="B23" s="1238"/>
      <c r="C23" s="106"/>
      <c r="D23" s="6"/>
      <c r="E23" s="207"/>
      <c r="F23" s="663"/>
      <c r="G23" s="33"/>
      <c r="H23" s="436"/>
      <c r="I23" s="377"/>
      <c r="J23" s="276"/>
    </row>
    <row r="24" spans="1:13" hidden="1" x14ac:dyDescent="0.25">
      <c r="A24" s="1023">
        <v>5</v>
      </c>
      <c r="B24" s="1237" t="s">
        <v>31</v>
      </c>
      <c r="C24" s="104"/>
      <c r="D24" s="16"/>
      <c r="E24" s="104"/>
      <c r="F24" s="385"/>
      <c r="G24" s="28"/>
      <c r="H24" s="41"/>
      <c r="I24" s="377"/>
      <c r="J24" s="276"/>
    </row>
    <row r="25" spans="1:13" ht="15.75" hidden="1" thickBot="1" x14ac:dyDescent="0.3">
      <c r="A25" s="893"/>
      <c r="B25" s="1238"/>
      <c r="C25" s="207"/>
      <c r="D25" s="6"/>
      <c r="E25" s="207"/>
      <c r="F25" s="663"/>
      <c r="G25" s="33"/>
      <c r="H25" s="436"/>
      <c r="I25" s="377"/>
      <c r="J25" s="276"/>
    </row>
    <row r="26" spans="1:13" hidden="1" x14ac:dyDescent="0.25">
      <c r="A26" s="1012">
        <v>6</v>
      </c>
      <c r="B26" s="1235" t="s">
        <v>31</v>
      </c>
      <c r="C26" s="207"/>
      <c r="D26" s="6"/>
      <c r="E26" s="207"/>
      <c r="F26" s="45"/>
      <c r="G26" s="789"/>
      <c r="H26" s="40"/>
      <c r="I26" s="377"/>
      <c r="J26" s="276"/>
    </row>
    <row r="27" spans="1:13" ht="15.75" hidden="1" thickBot="1" x14ac:dyDescent="0.3">
      <c r="A27" s="1011"/>
      <c r="B27" s="1236"/>
      <c r="C27" s="207"/>
      <c r="D27" s="6"/>
      <c r="E27" s="207"/>
      <c r="F27" s="138"/>
      <c r="G27" s="23"/>
      <c r="H27" s="69"/>
      <c r="I27" s="338"/>
      <c r="J27" s="294"/>
    </row>
    <row r="28" spans="1:13" ht="15.75" hidden="1" thickBot="1" x14ac:dyDescent="0.3">
      <c r="A28" s="592"/>
      <c r="B28" s="113"/>
      <c r="C28" s="422"/>
      <c r="D28" s="578"/>
      <c r="E28" s="578"/>
      <c r="F28" s="203"/>
      <c r="G28" s="51"/>
      <c r="H28" s="69"/>
      <c r="I28" s="31"/>
      <c r="J28" s="108"/>
    </row>
    <row r="29" spans="1:13" ht="15.75" thickBot="1" x14ac:dyDescent="0.3">
      <c r="A29" s="1061" t="s">
        <v>26</v>
      </c>
      <c r="B29" s="1062"/>
      <c r="C29" s="1062"/>
      <c r="D29" s="1231"/>
      <c r="E29" s="1231"/>
      <c r="F29" s="1231"/>
      <c r="G29" s="1231"/>
      <c r="H29" s="537">
        <f>H15+H17+H18+H19+H16+H20+H26+H27+H22+H24</f>
        <v>0</v>
      </c>
      <c r="I29" s="537">
        <f t="shared" ref="I29:J29" si="1">I15+I17+I18+I19+I16</f>
        <v>0</v>
      </c>
      <c r="J29" s="767">
        <f t="shared" si="1"/>
        <v>0</v>
      </c>
      <c r="K29" s="768"/>
    </row>
    <row r="30" spans="1:13" hidden="1" x14ac:dyDescent="0.25">
      <c r="A30" s="147">
        <v>1</v>
      </c>
      <c r="B30" s="245" t="s">
        <v>41</v>
      </c>
      <c r="C30" s="104"/>
      <c r="D30" s="16"/>
      <c r="E30" s="104"/>
      <c r="F30" s="78"/>
      <c r="G30" s="711"/>
      <c r="H30" s="924"/>
      <c r="I30" s="292"/>
      <c r="J30" s="295"/>
    </row>
    <row r="31" spans="1:13" ht="15.75" hidden="1" thickBot="1" x14ac:dyDescent="0.3">
      <c r="A31" s="172"/>
      <c r="B31" s="173"/>
      <c r="C31" s="207"/>
      <c r="D31" s="6"/>
      <c r="E31" s="207"/>
      <c r="F31" s="138"/>
      <c r="G31" s="23"/>
      <c r="H31" s="48"/>
      <c r="I31" s="292"/>
      <c r="J31" s="274"/>
    </row>
    <row r="32" spans="1:13" hidden="1" x14ac:dyDescent="0.25">
      <c r="A32" s="98">
        <v>2</v>
      </c>
      <c r="B32" s="245" t="s">
        <v>41</v>
      </c>
      <c r="C32" s="26"/>
      <c r="D32" s="104"/>
      <c r="E32" s="352"/>
      <c r="F32" s="203"/>
      <c r="G32" s="23"/>
      <c r="H32" s="193"/>
      <c r="I32" s="193"/>
      <c r="J32" s="274"/>
      <c r="M32" s="43"/>
    </row>
    <row r="33" spans="1:16" ht="15.75" hidden="1" thickBot="1" x14ac:dyDescent="0.3">
      <c r="A33" s="172"/>
      <c r="B33" s="173"/>
      <c r="C33" s="25"/>
      <c r="D33" s="207"/>
      <c r="E33" s="310"/>
      <c r="F33" s="144"/>
      <c r="G33" s="254"/>
      <c r="H33" s="383"/>
      <c r="I33" s="322"/>
      <c r="J33" s="296"/>
    </row>
    <row r="34" spans="1:16" ht="15.75" thickBot="1" x14ac:dyDescent="0.3">
      <c r="A34" s="1081" t="s">
        <v>42</v>
      </c>
      <c r="B34" s="1055"/>
      <c r="C34" s="1055"/>
      <c r="D34" s="1055"/>
      <c r="E34" s="1055"/>
      <c r="F34" s="1055"/>
      <c r="G34" s="1055"/>
      <c r="H34" s="453">
        <f>H30+H31+H32+H33</f>
        <v>0</v>
      </c>
      <c r="I34" s="453">
        <f>I30+I31+I32+I33</f>
        <v>0</v>
      </c>
      <c r="J34" s="190"/>
    </row>
    <row r="35" spans="1:16" hidden="1" x14ac:dyDescent="0.25">
      <c r="A35" s="135">
        <v>1</v>
      </c>
      <c r="B35" s="591" t="s">
        <v>86</v>
      </c>
      <c r="C35" s="227"/>
      <c r="D35" s="104"/>
      <c r="E35" s="16"/>
      <c r="F35" s="203"/>
      <c r="G35" s="23"/>
      <c r="H35" s="927"/>
      <c r="I35" s="95"/>
      <c r="J35" s="95"/>
    </row>
    <row r="36" spans="1:16" ht="15.75" hidden="1" thickBot="1" x14ac:dyDescent="0.3">
      <c r="A36" s="135"/>
      <c r="B36" s="135"/>
      <c r="C36" s="178"/>
      <c r="D36" s="207"/>
      <c r="E36" s="6"/>
      <c r="F36" s="136"/>
      <c r="G36" s="175"/>
      <c r="H36" s="375"/>
      <c r="I36" s="581"/>
      <c r="J36" s="596"/>
    </row>
    <row r="37" spans="1:16" ht="15.75" thickBot="1" x14ac:dyDescent="0.3">
      <c r="A37" s="570"/>
      <c r="B37" s="571"/>
      <c r="C37" s="571" t="s">
        <v>99</v>
      </c>
      <c r="D37" s="571"/>
      <c r="E37" s="572"/>
      <c r="F37" s="570"/>
      <c r="G37" s="572"/>
      <c r="H37" s="452">
        <f>H35</f>
        <v>0</v>
      </c>
      <c r="I37" s="452">
        <f>I35</f>
        <v>0</v>
      </c>
      <c r="J37" s="452">
        <f t="shared" ref="J37" si="2">J35</f>
        <v>0</v>
      </c>
    </row>
    <row r="38" spans="1:16" x14ac:dyDescent="0.25">
      <c r="A38" s="582">
        <v>1</v>
      </c>
      <c r="B38" s="803" t="s">
        <v>28</v>
      </c>
      <c r="C38" s="104" t="s">
        <v>141</v>
      </c>
      <c r="D38" s="16" t="s">
        <v>138</v>
      </c>
      <c r="E38" s="104" t="s">
        <v>150</v>
      </c>
      <c r="F38" s="138" t="s">
        <v>147</v>
      </c>
      <c r="G38" s="23" t="s">
        <v>153</v>
      </c>
      <c r="H38" s="193">
        <v>551.04</v>
      </c>
      <c r="I38" s="380"/>
      <c r="J38" s="360"/>
    </row>
    <row r="39" spans="1:16" ht="15.75" thickBot="1" x14ac:dyDescent="0.3">
      <c r="A39" s="588"/>
      <c r="B39" s="534"/>
      <c r="C39" s="207" t="s">
        <v>151</v>
      </c>
      <c r="D39" s="6"/>
      <c r="E39" s="207"/>
      <c r="F39" s="203"/>
      <c r="G39" s="51"/>
      <c r="H39" s="193"/>
      <c r="I39" s="379"/>
      <c r="J39" s="361"/>
    </row>
    <row r="40" spans="1:16" hidden="1" x14ac:dyDescent="0.25">
      <c r="A40" s="587">
        <v>1</v>
      </c>
      <c r="B40" s="803" t="s">
        <v>28</v>
      </c>
      <c r="C40" s="104"/>
      <c r="D40" s="16"/>
      <c r="E40" s="104"/>
      <c r="F40" s="1037"/>
      <c r="G40" s="51"/>
      <c r="H40" s="792"/>
      <c r="I40" s="320"/>
      <c r="J40" s="295"/>
    </row>
    <row r="41" spans="1:16" ht="15.75" hidden="1" thickBot="1" x14ac:dyDescent="0.3">
      <c r="A41" s="583"/>
      <c r="B41" s="590"/>
      <c r="C41" s="207"/>
      <c r="D41" s="6"/>
      <c r="E41" s="207"/>
      <c r="F41" s="206"/>
      <c r="G41" s="254"/>
      <c r="H41" s="296"/>
      <c r="I41" s="322"/>
      <c r="J41" s="296"/>
    </row>
    <row r="42" spans="1:16" hidden="1" x14ac:dyDescent="0.25">
      <c r="A42" s="1242">
        <v>2</v>
      </c>
      <c r="B42" s="803" t="s">
        <v>28</v>
      </c>
      <c r="C42" s="102"/>
      <c r="D42" s="16"/>
      <c r="E42" s="104"/>
      <c r="F42" s="38"/>
      <c r="G42" s="23"/>
      <c r="H42" s="69"/>
      <c r="I42" s="380"/>
      <c r="J42" s="79"/>
    </row>
    <row r="43" spans="1:16" hidden="1" x14ac:dyDescent="0.25">
      <c r="A43" s="1243"/>
      <c r="B43" s="806"/>
      <c r="C43" s="106"/>
      <c r="D43" s="6"/>
      <c r="E43" s="207"/>
      <c r="F43" s="38"/>
      <c r="G43" s="23"/>
      <c r="H43" s="69"/>
      <c r="I43" s="379"/>
      <c r="J43" s="366"/>
    </row>
    <row r="44" spans="1:16" ht="15.75" hidden="1" thickBot="1" x14ac:dyDescent="0.3">
      <c r="A44" s="586"/>
      <c r="B44" s="334"/>
      <c r="C44" s="593"/>
      <c r="D44" s="578"/>
      <c r="E44" s="69"/>
      <c r="F44" s="438"/>
      <c r="G44" s="439"/>
      <c r="H44" s="384"/>
      <c r="I44" s="381"/>
      <c r="J44" s="367"/>
    </row>
    <row r="45" spans="1:16" ht="15.75" thickBot="1" x14ac:dyDescent="0.3">
      <c r="A45" s="1239" t="s">
        <v>25</v>
      </c>
      <c r="B45" s="1240"/>
      <c r="C45" s="1240"/>
      <c r="D45" s="1240"/>
      <c r="E45" s="1240"/>
      <c r="F45" s="1240"/>
      <c r="G45" s="1241"/>
      <c r="H45" s="454">
        <f>H38</f>
        <v>551.04</v>
      </c>
      <c r="I45" s="668">
        <v>0</v>
      </c>
      <c r="J45" s="454">
        <f>H45-I45</f>
        <v>551.04</v>
      </c>
    </row>
    <row r="46" spans="1:16" hidden="1" x14ac:dyDescent="0.25">
      <c r="A46" s="135">
        <v>1</v>
      </c>
      <c r="B46" s="135" t="s">
        <v>33</v>
      </c>
      <c r="C46" s="104"/>
      <c r="D46" s="16"/>
      <c r="E46" s="19"/>
      <c r="F46" s="939"/>
      <c r="G46" s="51"/>
      <c r="H46" s="193"/>
      <c r="I46" s="193"/>
      <c r="J46" s="368"/>
    </row>
    <row r="47" spans="1:16" ht="15.75" hidden="1" thickBot="1" x14ac:dyDescent="0.3">
      <c r="A47" s="375"/>
      <c r="B47" s="161"/>
      <c r="C47" s="207"/>
      <c r="D47" s="6"/>
      <c r="E47" s="7"/>
      <c r="F47" s="38"/>
      <c r="G47" s="23"/>
      <c r="H47" s="48"/>
      <c r="I47" s="48"/>
      <c r="J47" s="193"/>
      <c r="L47" s="43"/>
    </row>
    <row r="48" spans="1:16" hidden="1" x14ac:dyDescent="0.25">
      <c r="A48" s="573"/>
      <c r="B48" s="240"/>
      <c r="C48" s="178"/>
      <c r="D48" s="207"/>
      <c r="E48" s="310"/>
      <c r="F48" s="792"/>
      <c r="G48" s="23"/>
      <c r="H48" s="193"/>
      <c r="I48" s="193"/>
      <c r="J48" s="193"/>
      <c r="P48" s="43"/>
    </row>
    <row r="49" spans="1:16" ht="15.75" hidden="1" thickBot="1" x14ac:dyDescent="0.3">
      <c r="A49" s="826"/>
      <c r="B49" s="240"/>
      <c r="C49" s="178"/>
      <c r="D49" s="207"/>
      <c r="E49" s="6"/>
      <c r="F49" s="792"/>
      <c r="G49" s="23"/>
      <c r="H49" s="193"/>
      <c r="I49" s="193"/>
      <c r="J49" s="291"/>
      <c r="P49" s="43"/>
    </row>
    <row r="50" spans="1:16" hidden="1" x14ac:dyDescent="0.25">
      <c r="A50" s="573">
        <v>2</v>
      </c>
      <c r="B50" s="591" t="s">
        <v>33</v>
      </c>
      <c r="C50" s="207"/>
      <c r="D50" s="6"/>
      <c r="E50" s="7"/>
      <c r="F50" s="374"/>
      <c r="G50" s="50"/>
      <c r="H50" s="65"/>
      <c r="I50" s="193"/>
      <c r="J50" s="370"/>
    </row>
    <row r="51" spans="1:16" ht="15.75" hidden="1" thickBot="1" x14ac:dyDescent="0.3">
      <c r="A51" s="575"/>
      <c r="B51" s="161"/>
      <c r="C51" s="207"/>
      <c r="D51" s="6"/>
      <c r="E51" s="7"/>
      <c r="F51" s="203"/>
      <c r="G51" s="51"/>
      <c r="H51" s="193"/>
      <c r="I51" s="193"/>
      <c r="J51" s="369"/>
    </row>
    <row r="52" spans="1:16" ht="15.75" thickBot="1" x14ac:dyDescent="0.3">
      <c r="A52" s="575"/>
      <c r="B52" s="1078" t="s">
        <v>18</v>
      </c>
      <c r="C52" s="1072"/>
      <c r="D52" s="1078"/>
      <c r="E52" s="1078"/>
      <c r="F52" s="1078"/>
      <c r="G52" s="1078"/>
      <c r="H52" s="452">
        <f>SUM(H46:H51)</f>
        <v>0</v>
      </c>
      <c r="I52" s="452">
        <f t="shared" ref="I52:J52" si="3">SUM(I46:I51)</f>
        <v>0</v>
      </c>
      <c r="J52" s="452">
        <f t="shared" si="3"/>
        <v>0</v>
      </c>
    </row>
    <row r="53" spans="1:16" ht="15.75" thickBot="1" x14ac:dyDescent="0.3">
      <c r="A53" s="10"/>
      <c r="B53" s="11"/>
      <c r="C53" s="11"/>
      <c r="D53" s="1072" t="s">
        <v>71</v>
      </c>
      <c r="E53" s="1072"/>
      <c r="F53" s="11"/>
      <c r="G53" s="11"/>
      <c r="H53" s="442">
        <f>H45+H52+H29+H37+H34+H14</f>
        <v>1359.56</v>
      </c>
      <c r="I53" s="442">
        <f>I45+I52+I29+I37+I34+I14</f>
        <v>0</v>
      </c>
      <c r="J53" s="442">
        <f>J45+J52+J29+J37+J34+J14</f>
        <v>551.04</v>
      </c>
    </row>
    <row r="54" spans="1:16" x14ac:dyDescent="0.25">
      <c r="N54" s="43"/>
    </row>
  </sheetData>
  <mergeCells count="13">
    <mergeCell ref="A45:G45"/>
    <mergeCell ref="B52:G52"/>
    <mergeCell ref="D53:E53"/>
    <mergeCell ref="A34:G34"/>
    <mergeCell ref="A42:A43"/>
    <mergeCell ref="A29:G29"/>
    <mergeCell ref="A14:G14"/>
    <mergeCell ref="B15:B16"/>
    <mergeCell ref="B17:B19"/>
    <mergeCell ref="B20:B21"/>
    <mergeCell ref="B26:B27"/>
    <mergeCell ref="B22:B23"/>
    <mergeCell ref="B24:B25"/>
  </mergeCells>
  <pageMargins left="0" right="0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8"/>
  <sheetViews>
    <sheetView workbookViewId="0">
      <selection activeCell="G103" sqref="G103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6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2" max="12" width="11.7109375" bestFit="1" customWidth="1"/>
    <col min="13" max="13" width="10.140625" bestFit="1" customWidth="1"/>
  </cols>
  <sheetData>
    <row r="2" spans="1:10" ht="19.5" x14ac:dyDescent="0.4">
      <c r="D2" s="1" t="s">
        <v>169</v>
      </c>
    </row>
    <row r="3" spans="1:10" hidden="1" x14ac:dyDescent="0.25"/>
    <row r="4" spans="1:10" ht="15.75" thickBot="1" x14ac:dyDescent="0.3">
      <c r="G4" s="9" t="s">
        <v>22</v>
      </c>
    </row>
    <row r="5" spans="1:10" ht="26.25" x14ac:dyDescent="0.25">
      <c r="A5" s="205" t="s">
        <v>0</v>
      </c>
      <c r="B5" s="205" t="s">
        <v>1</v>
      </c>
      <c r="C5" s="1244" t="s">
        <v>29</v>
      </c>
      <c r="D5" s="2" t="s">
        <v>2</v>
      </c>
      <c r="E5" s="3" t="s">
        <v>3</v>
      </c>
      <c r="F5" s="3" t="s">
        <v>12</v>
      </c>
      <c r="G5" s="248" t="s">
        <v>4</v>
      </c>
      <c r="H5" s="392" t="s">
        <v>13</v>
      </c>
      <c r="I5" s="392" t="s">
        <v>84</v>
      </c>
      <c r="J5" s="392" t="s">
        <v>82</v>
      </c>
    </row>
    <row r="6" spans="1:10" ht="15.75" thickBot="1" x14ac:dyDescent="0.3">
      <c r="A6" s="94" t="s">
        <v>5</v>
      </c>
      <c r="B6" s="94"/>
      <c r="C6" s="1245"/>
      <c r="D6" s="4"/>
      <c r="E6" s="4" t="s">
        <v>6</v>
      </c>
      <c r="F6" s="4" t="s">
        <v>15</v>
      </c>
      <c r="G6" s="249" t="s">
        <v>7</v>
      </c>
      <c r="H6" s="393" t="s">
        <v>8</v>
      </c>
      <c r="I6" s="388" t="s">
        <v>67</v>
      </c>
      <c r="J6" s="319" t="s">
        <v>83</v>
      </c>
    </row>
    <row r="7" spans="1:10" x14ac:dyDescent="0.25">
      <c r="A7" s="80">
        <v>1</v>
      </c>
      <c r="B7" s="756" t="s">
        <v>58</v>
      </c>
      <c r="C7" s="104" t="s">
        <v>141</v>
      </c>
      <c r="D7" s="130" t="s">
        <v>261</v>
      </c>
      <c r="E7" s="104" t="s">
        <v>262</v>
      </c>
      <c r="F7" s="1044" t="s">
        <v>145</v>
      </c>
      <c r="G7" s="1052" t="s">
        <v>264</v>
      </c>
      <c r="H7" s="95">
        <v>61060.26</v>
      </c>
      <c r="I7" s="541"/>
      <c r="J7" s="196"/>
    </row>
    <row r="8" spans="1:10" ht="15.75" thickBot="1" x14ac:dyDescent="0.3">
      <c r="A8" s="94"/>
      <c r="B8" s="393" t="s">
        <v>52</v>
      </c>
      <c r="C8" s="90" t="s">
        <v>263</v>
      </c>
      <c r="D8" s="90"/>
      <c r="E8" s="90"/>
      <c r="F8" s="362"/>
      <c r="G8" s="216"/>
      <c r="H8" s="393"/>
      <c r="I8" s="393"/>
      <c r="J8" s="300"/>
    </row>
    <row r="9" spans="1:10" hidden="1" x14ac:dyDescent="0.25">
      <c r="A9" s="121">
        <v>2</v>
      </c>
      <c r="B9" s="205" t="s">
        <v>58</v>
      </c>
      <c r="C9" s="104"/>
      <c r="D9" s="16"/>
      <c r="E9" s="104"/>
      <c r="F9" s="843"/>
      <c r="G9" s="28"/>
      <c r="H9" s="852"/>
      <c r="I9" s="630"/>
      <c r="J9" s="196"/>
    </row>
    <row r="10" spans="1:10" ht="15.75" hidden="1" thickBot="1" x14ac:dyDescent="0.3">
      <c r="A10" s="120"/>
      <c r="B10" s="859" t="s">
        <v>52</v>
      </c>
      <c r="C10" s="103"/>
      <c r="D10" s="22"/>
      <c r="E10" s="90"/>
      <c r="F10" s="198"/>
      <c r="G10" s="254"/>
      <c r="H10" s="300"/>
      <c r="I10" s="602"/>
      <c r="J10" s="300"/>
    </row>
    <row r="11" spans="1:10" hidden="1" x14ac:dyDescent="0.25">
      <c r="A11" s="121">
        <v>2</v>
      </c>
      <c r="B11" s="762" t="s">
        <v>58</v>
      </c>
      <c r="C11" s="102"/>
      <c r="D11" s="16"/>
      <c r="E11" s="104"/>
      <c r="F11" s="735"/>
      <c r="G11" s="28"/>
      <c r="H11" s="540"/>
      <c r="I11" s="540"/>
      <c r="J11" s="196"/>
    </row>
    <row r="12" spans="1:10" ht="15.75" hidden="1" thickBot="1" x14ac:dyDescent="0.3">
      <c r="A12" s="247"/>
      <c r="B12" s="763" t="s">
        <v>52</v>
      </c>
      <c r="C12" s="106"/>
      <c r="D12" s="6"/>
      <c r="E12" s="207"/>
      <c r="F12" s="38"/>
      <c r="G12" s="23"/>
      <c r="H12" s="48"/>
      <c r="I12" s="378"/>
      <c r="J12" s="300"/>
    </row>
    <row r="13" spans="1:10" ht="15.75" hidden="1" thickBot="1" x14ac:dyDescent="0.3">
      <c r="A13" s="120"/>
      <c r="B13" s="857"/>
      <c r="C13" s="207"/>
      <c r="D13" s="207"/>
      <c r="E13" s="207"/>
      <c r="F13" s="38"/>
      <c r="G13" s="23"/>
      <c r="H13" s="48"/>
      <c r="I13" s="93"/>
      <c r="J13" s="207"/>
    </row>
    <row r="14" spans="1:10" x14ac:dyDescent="0.25">
      <c r="A14" s="257">
        <v>1</v>
      </c>
      <c r="B14" s="205" t="s">
        <v>58</v>
      </c>
      <c r="C14" s="104" t="s">
        <v>126</v>
      </c>
      <c r="D14" s="16" t="s">
        <v>122</v>
      </c>
      <c r="E14" s="104" t="s">
        <v>161</v>
      </c>
      <c r="F14" s="600" t="s">
        <v>145</v>
      </c>
      <c r="G14" s="23" t="s">
        <v>190</v>
      </c>
      <c r="H14" s="48">
        <v>6150</v>
      </c>
      <c r="I14" s="93"/>
      <c r="J14" s="207"/>
    </row>
    <row r="15" spans="1:10" ht="15.75" thickBot="1" x14ac:dyDescent="0.3">
      <c r="A15" s="120"/>
      <c r="B15" s="912" t="s">
        <v>52</v>
      </c>
      <c r="C15" s="207" t="s">
        <v>162</v>
      </c>
      <c r="D15" s="6"/>
      <c r="E15" s="207"/>
      <c r="F15" s="6"/>
      <c r="G15" s="790"/>
      <c r="H15" s="93"/>
      <c r="I15" s="93"/>
      <c r="J15" s="207"/>
    </row>
    <row r="16" spans="1:10" x14ac:dyDescent="0.25">
      <c r="A16" s="858">
        <v>2</v>
      </c>
      <c r="B16" s="205" t="s">
        <v>58</v>
      </c>
      <c r="C16" s="207" t="s">
        <v>141</v>
      </c>
      <c r="D16" s="1039" t="s">
        <v>140</v>
      </c>
      <c r="E16" s="207" t="s">
        <v>154</v>
      </c>
      <c r="F16" s="445" t="s">
        <v>145</v>
      </c>
      <c r="G16" s="23" t="s">
        <v>249</v>
      </c>
      <c r="H16" s="48">
        <v>11391.26</v>
      </c>
      <c r="I16" s="93"/>
      <c r="J16" s="207"/>
    </row>
    <row r="17" spans="1:10" ht="15.75" thickBot="1" x14ac:dyDescent="0.3">
      <c r="A17" s="858"/>
      <c r="B17" s="912" t="s">
        <v>52</v>
      </c>
      <c r="C17" s="207" t="s">
        <v>155</v>
      </c>
      <c r="D17" s="207"/>
      <c r="E17" s="207"/>
      <c r="F17" s="6"/>
      <c r="G17" s="790"/>
      <c r="H17" s="93"/>
      <c r="I17" s="93"/>
      <c r="J17" s="207"/>
    </row>
    <row r="18" spans="1:10" x14ac:dyDescent="0.25">
      <c r="A18" s="257">
        <v>3</v>
      </c>
      <c r="B18" s="205" t="s">
        <v>58</v>
      </c>
      <c r="C18" s="207" t="s">
        <v>141</v>
      </c>
      <c r="D18" s="1039" t="s">
        <v>139</v>
      </c>
      <c r="E18" s="7" t="s">
        <v>158</v>
      </c>
      <c r="F18" s="445" t="s">
        <v>145</v>
      </c>
      <c r="G18" s="29" t="s">
        <v>250</v>
      </c>
      <c r="H18" s="95">
        <v>5010.45</v>
      </c>
      <c r="I18" s="93"/>
      <c r="J18" s="207"/>
    </row>
    <row r="19" spans="1:10" ht="15.75" thickBot="1" x14ac:dyDescent="0.3">
      <c r="A19" s="120"/>
      <c r="B19" s="912" t="s">
        <v>52</v>
      </c>
      <c r="C19" s="207" t="s">
        <v>159</v>
      </c>
      <c r="D19" s="207"/>
      <c r="E19" s="7"/>
      <c r="F19" s="6"/>
      <c r="G19" s="790"/>
      <c r="H19" s="93"/>
      <c r="I19" s="93"/>
      <c r="J19" s="207"/>
    </row>
    <row r="20" spans="1:10" hidden="1" x14ac:dyDescent="0.25">
      <c r="A20" s="858">
        <v>4</v>
      </c>
      <c r="B20" s="205" t="s">
        <v>58</v>
      </c>
      <c r="C20" s="669"/>
      <c r="D20" s="19"/>
      <c r="E20" s="104"/>
      <c r="F20" s="809"/>
      <c r="G20" s="24"/>
      <c r="H20" s="701"/>
      <c r="I20" s="93"/>
      <c r="J20" s="207"/>
    </row>
    <row r="21" spans="1:10" ht="15.75" hidden="1" thickBot="1" x14ac:dyDescent="0.3">
      <c r="A21" s="858"/>
      <c r="B21" s="912" t="s">
        <v>52</v>
      </c>
      <c r="C21" s="282"/>
      <c r="D21" s="7"/>
      <c r="E21" s="207"/>
      <c r="F21" s="6"/>
      <c r="G21" s="790"/>
      <c r="H21" s="93"/>
      <c r="I21" s="93"/>
      <c r="J21" s="207"/>
    </row>
    <row r="22" spans="1:10" hidden="1" x14ac:dyDescent="0.25">
      <c r="A22" s="257">
        <v>5</v>
      </c>
      <c r="B22" s="205" t="s">
        <v>58</v>
      </c>
      <c r="C22" s="352"/>
      <c r="D22" s="16"/>
      <c r="E22" s="19"/>
      <c r="F22" s="735"/>
      <c r="G22" s="29"/>
      <c r="H22" s="95"/>
      <c r="I22" s="93"/>
      <c r="J22" s="207"/>
    </row>
    <row r="23" spans="1:10" ht="15.75" hidden="1" thickBot="1" x14ac:dyDescent="0.3">
      <c r="A23" s="120"/>
      <c r="B23" s="912" t="s">
        <v>52</v>
      </c>
      <c r="C23" s="310"/>
      <c r="D23" s="6"/>
      <c r="E23" s="7"/>
      <c r="F23" s="6"/>
      <c r="G23" s="790"/>
      <c r="H23" s="93"/>
      <c r="I23" s="93"/>
      <c r="J23" s="207"/>
    </row>
    <row r="24" spans="1:10" ht="15.75" thickBot="1" x14ac:dyDescent="0.3">
      <c r="A24" s="1246" t="s">
        <v>56</v>
      </c>
      <c r="B24" s="1247"/>
      <c r="C24" s="1247"/>
      <c r="D24" s="1247"/>
      <c r="E24" s="1247"/>
      <c r="F24" s="1248"/>
      <c r="G24" s="1248"/>
      <c r="H24" s="442">
        <f>SUM(H7:J23)</f>
        <v>83611.97</v>
      </c>
      <c r="I24" s="461">
        <f>I7+I9+I11+I12+I13+I10</f>
        <v>0</v>
      </c>
      <c r="J24" s="442">
        <f>J7+J9+J11+J12+J13+J10</f>
        <v>0</v>
      </c>
    </row>
    <row r="25" spans="1:10" x14ac:dyDescent="0.25">
      <c r="A25" s="363">
        <v>1</v>
      </c>
      <c r="B25" s="1249" t="s">
        <v>105</v>
      </c>
      <c r="C25" s="227" t="s">
        <v>141</v>
      </c>
      <c r="D25" s="104" t="s">
        <v>96</v>
      </c>
      <c r="E25" s="16" t="s">
        <v>201</v>
      </c>
      <c r="F25" s="79" t="s">
        <v>145</v>
      </c>
      <c r="G25" s="50" t="s">
        <v>254</v>
      </c>
      <c r="H25" s="65">
        <v>66598.64</v>
      </c>
      <c r="I25" s="138"/>
      <c r="J25" s="579"/>
    </row>
    <row r="26" spans="1:10" x14ac:dyDescent="0.25">
      <c r="A26" s="80"/>
      <c r="B26" s="1250"/>
      <c r="C26" s="178" t="s">
        <v>202</v>
      </c>
      <c r="D26" s="207"/>
      <c r="E26" s="6"/>
      <c r="F26" s="138"/>
      <c r="G26" s="230"/>
      <c r="H26" s="274"/>
      <c r="I26" s="291"/>
      <c r="J26" s="580"/>
    </row>
    <row r="27" spans="1:10" ht="15.75" customHeight="1" thickBot="1" x14ac:dyDescent="0.3">
      <c r="A27" s="80"/>
      <c r="B27" s="1251"/>
      <c r="C27" s="103"/>
      <c r="D27" s="90"/>
      <c r="E27" s="191"/>
      <c r="F27" s="140"/>
      <c r="G27" s="251"/>
      <c r="H27" s="296"/>
      <c r="I27" s="322"/>
      <c r="J27" s="580"/>
    </row>
    <row r="28" spans="1:10" hidden="1" x14ac:dyDescent="0.25">
      <c r="A28" s="17">
        <v>1</v>
      </c>
      <c r="B28" s="1252" t="s">
        <v>27</v>
      </c>
      <c r="C28" s="104"/>
      <c r="D28" s="16"/>
      <c r="E28" s="19"/>
      <c r="F28" s="939"/>
      <c r="G28" s="23"/>
      <c r="H28" s="193"/>
      <c r="I28" s="193"/>
      <c r="J28" s="274"/>
    </row>
    <row r="29" spans="1:10" hidden="1" x14ac:dyDescent="0.25">
      <c r="A29" s="17"/>
      <c r="B29" s="1253"/>
      <c r="C29" s="207"/>
      <c r="D29" s="6"/>
      <c r="E29" s="7"/>
      <c r="F29" s="38"/>
      <c r="G29" s="23"/>
      <c r="H29" s="69"/>
      <c r="I29" s="193"/>
      <c r="J29" s="580">
        <v>0</v>
      </c>
    </row>
    <row r="30" spans="1:10" hidden="1" x14ac:dyDescent="0.25">
      <c r="A30" s="17"/>
      <c r="B30" s="1253"/>
      <c r="C30" s="7"/>
      <c r="D30" s="207"/>
      <c r="E30" s="7"/>
      <c r="F30" s="38"/>
      <c r="G30" s="23"/>
      <c r="H30" s="927"/>
      <c r="I30" s="193"/>
      <c r="J30" s="580">
        <v>0</v>
      </c>
    </row>
    <row r="31" spans="1:10" ht="15.75" hidden="1" customHeight="1" thickBot="1" x14ac:dyDescent="0.3">
      <c r="A31" s="17"/>
      <c r="B31" s="1253"/>
      <c r="C31" s="7"/>
      <c r="D31" s="207"/>
      <c r="E31" s="7"/>
      <c r="F31" s="38"/>
      <c r="G31" s="23"/>
      <c r="H31" s="69"/>
      <c r="I31" s="42"/>
      <c r="J31" s="274"/>
    </row>
    <row r="32" spans="1:10" ht="15.75" hidden="1" customHeight="1" x14ac:dyDescent="0.25">
      <c r="A32" s="17"/>
      <c r="B32" s="1253"/>
      <c r="C32" s="7"/>
      <c r="D32" s="207"/>
      <c r="E32" s="7"/>
      <c r="F32" s="38"/>
      <c r="G32" s="23"/>
      <c r="H32" s="69"/>
      <c r="I32" s="338"/>
      <c r="J32" s="580"/>
    </row>
    <row r="33" spans="1:13" ht="15.75" hidden="1" customHeight="1" x14ac:dyDescent="0.25">
      <c r="A33" s="17"/>
      <c r="B33" s="1253"/>
      <c r="C33" s="7"/>
      <c r="D33" s="207"/>
      <c r="E33" s="7"/>
      <c r="F33" s="241"/>
      <c r="G33" s="545"/>
      <c r="H33" s="86"/>
      <c r="I33" s="338"/>
      <c r="J33" s="580"/>
    </row>
    <row r="34" spans="1:13" ht="15.75" hidden="1" customHeight="1" thickBot="1" x14ac:dyDescent="0.3">
      <c r="A34" s="362"/>
      <c r="B34" s="1254"/>
      <c r="C34" s="7"/>
      <c r="D34" s="207"/>
      <c r="E34" s="7"/>
      <c r="F34" s="203"/>
      <c r="G34" s="23"/>
      <c r="H34" s="193"/>
      <c r="I34" s="291"/>
      <c r="J34" s="580"/>
    </row>
    <row r="35" spans="1:13" ht="15.75" thickBot="1" x14ac:dyDescent="0.3">
      <c r="A35" s="117" t="s">
        <v>43</v>
      </c>
      <c r="B35" s="1081" t="s">
        <v>106</v>
      </c>
      <c r="C35" s="1072"/>
      <c r="D35" s="1072"/>
      <c r="E35" s="1072"/>
      <c r="F35" s="1078"/>
      <c r="G35" s="1078"/>
      <c r="H35" s="450">
        <f>H28+H29+H30+H31+H34+H32+H25</f>
        <v>66598.64</v>
      </c>
      <c r="I35" s="450" t="e">
        <f>I28+I29+I30+I31+I34+#REF!</f>
        <v>#REF!</v>
      </c>
      <c r="J35" s="450" t="e">
        <f>J28+J29+J30+J31+J34+#REF!</f>
        <v>#REF!</v>
      </c>
    </row>
    <row r="36" spans="1:13" x14ac:dyDescent="0.25">
      <c r="A36" s="1063">
        <v>1</v>
      </c>
      <c r="B36" s="156" t="s">
        <v>86</v>
      </c>
      <c r="C36" s="102" t="s">
        <v>126</v>
      </c>
      <c r="D36" s="16" t="s">
        <v>127</v>
      </c>
      <c r="E36" s="104" t="s">
        <v>192</v>
      </c>
      <c r="F36" s="16" t="s">
        <v>145</v>
      </c>
      <c r="G36" s="107" t="s">
        <v>194</v>
      </c>
      <c r="H36" s="26">
        <v>30162.13</v>
      </c>
      <c r="I36" s="389"/>
      <c r="J36" s="268"/>
      <c r="M36" s="43"/>
    </row>
    <row r="37" spans="1:13" ht="15.75" thickBot="1" x14ac:dyDescent="0.3">
      <c r="A37" s="1060"/>
      <c r="B37" s="884"/>
      <c r="C37" s="103" t="s">
        <v>193</v>
      </c>
      <c r="D37" s="22"/>
      <c r="E37" s="90"/>
      <c r="F37" s="300"/>
      <c r="G37" s="890"/>
      <c r="H37" s="298"/>
      <c r="I37" s="390"/>
      <c r="J37" s="224"/>
    </row>
    <row r="38" spans="1:13" ht="15.75" hidden="1" thickBot="1" x14ac:dyDescent="0.3">
      <c r="A38" s="129">
        <v>2</v>
      </c>
      <c r="B38" s="644" t="s">
        <v>86</v>
      </c>
      <c r="C38" s="104"/>
      <c r="D38" s="16"/>
      <c r="E38" s="104"/>
      <c r="F38" s="374"/>
      <c r="G38" s="890"/>
      <c r="H38" s="544"/>
      <c r="I38" s="93"/>
      <c r="J38" s="310"/>
    </row>
    <row r="39" spans="1:13" ht="15.75" hidden="1" thickBot="1" x14ac:dyDescent="0.3">
      <c r="A39" s="898"/>
      <c r="B39" s="889"/>
      <c r="C39" s="103"/>
      <c r="D39" s="22"/>
      <c r="E39" s="90"/>
      <c r="F39" s="203"/>
      <c r="G39" s="23"/>
      <c r="H39" s="48"/>
      <c r="I39" s="93"/>
      <c r="J39" s="310"/>
    </row>
    <row r="40" spans="1:13" hidden="1" x14ac:dyDescent="0.25">
      <c r="A40" s="885">
        <v>3</v>
      </c>
      <c r="B40" s="156" t="s">
        <v>86</v>
      </c>
      <c r="C40" s="227"/>
      <c r="D40" s="16"/>
      <c r="E40" s="104"/>
      <c r="F40" s="829"/>
      <c r="G40" s="28"/>
      <c r="H40" s="540"/>
      <c r="I40" s="93"/>
      <c r="J40" s="310"/>
    </row>
    <row r="41" spans="1:13" ht="15.75" hidden="1" thickBot="1" x14ac:dyDescent="0.3">
      <c r="A41" s="885"/>
      <c r="B41" s="906"/>
      <c r="C41" s="134"/>
      <c r="D41" s="22"/>
      <c r="E41" s="90"/>
      <c r="F41" s="6"/>
      <c r="G41" s="790"/>
      <c r="H41" s="282"/>
      <c r="I41" s="93"/>
      <c r="J41" s="310"/>
    </row>
    <row r="42" spans="1:13" ht="15.75" thickBot="1" x14ac:dyDescent="0.3">
      <c r="A42" s="684"/>
      <c r="B42" s="685"/>
      <c r="C42" s="16"/>
      <c r="D42" s="686" t="s">
        <v>87</v>
      </c>
      <c r="E42" s="16"/>
      <c r="F42" s="26"/>
      <c r="G42" s="28"/>
      <c r="H42" s="687">
        <f>SUM(H36:J41)</f>
        <v>30162.13</v>
      </c>
      <c r="I42" s="687">
        <f t="shared" ref="I42:J42" si="0">I36</f>
        <v>0</v>
      </c>
      <c r="J42" s="687">
        <f t="shared" si="0"/>
        <v>0</v>
      </c>
    </row>
    <row r="43" spans="1:13" ht="15.75" thickBot="1" x14ac:dyDescent="0.3">
      <c r="A43" s="684">
        <v>1</v>
      </c>
      <c r="B43" s="706" t="s">
        <v>28</v>
      </c>
      <c r="C43" s="104" t="s">
        <v>141</v>
      </c>
      <c r="D43" s="16" t="s">
        <v>138</v>
      </c>
      <c r="E43" s="104" t="s">
        <v>150</v>
      </c>
      <c r="F43" s="140" t="s">
        <v>145</v>
      </c>
      <c r="G43" s="20" t="s">
        <v>251</v>
      </c>
      <c r="H43" s="60">
        <v>2173.9299999999998</v>
      </c>
      <c r="I43" s="695"/>
      <c r="J43" s="729"/>
    </row>
    <row r="44" spans="1:13" ht="15.75" thickBot="1" x14ac:dyDescent="0.3">
      <c r="A44" s="710"/>
      <c r="B44" s="709"/>
      <c r="C44" s="207" t="s">
        <v>151</v>
      </c>
      <c r="D44" s="6"/>
      <c r="E44" s="207"/>
      <c r="F44" s="27"/>
      <c r="G44" s="84"/>
      <c r="H44" s="629"/>
      <c r="I44" s="629"/>
      <c r="J44" s="629"/>
    </row>
    <row r="45" spans="1:13" hidden="1" x14ac:dyDescent="0.25">
      <c r="A45" s="707">
        <v>2</v>
      </c>
      <c r="B45" s="365" t="s">
        <v>28</v>
      </c>
      <c r="C45" s="104"/>
      <c r="D45" s="16"/>
      <c r="E45" s="104"/>
      <c r="F45" s="38"/>
      <c r="G45" s="23"/>
      <c r="H45" s="48"/>
      <c r="I45" s="708"/>
      <c r="J45" s="405"/>
    </row>
    <row r="46" spans="1:13" ht="15.75" hidden="1" thickBot="1" x14ac:dyDescent="0.3">
      <c r="A46" s="705"/>
      <c r="B46" s="709"/>
      <c r="C46" s="207"/>
      <c r="D46" s="1038"/>
      <c r="E46" s="207"/>
      <c r="F46" s="46"/>
      <c r="G46" s="20"/>
      <c r="H46" s="229"/>
      <c r="I46" s="630"/>
      <c r="J46" s="405"/>
    </row>
    <row r="47" spans="1:13" ht="15.75" hidden="1" thickBot="1" x14ac:dyDescent="0.3">
      <c r="A47" s="680"/>
      <c r="B47" s="682"/>
      <c r="C47" s="103"/>
      <c r="D47" s="90"/>
      <c r="E47" s="90"/>
      <c r="F47" s="38"/>
      <c r="G47" s="23"/>
      <c r="H47" s="791"/>
      <c r="I47" s="428"/>
      <c r="J47" s="75"/>
    </row>
    <row r="48" spans="1:13" ht="15.75" hidden="1" thickBot="1" x14ac:dyDescent="0.3">
      <c r="A48" s="130">
        <v>1</v>
      </c>
      <c r="B48" s="681" t="s">
        <v>28</v>
      </c>
      <c r="C48" s="102"/>
      <c r="D48" s="6"/>
      <c r="E48" s="104"/>
      <c r="F48" s="47"/>
      <c r="G48" s="24"/>
      <c r="H48" s="701"/>
      <c r="I48" s="391"/>
      <c r="J48" s="677"/>
    </row>
    <row r="49" spans="1:13" ht="15.75" hidden="1" thickBot="1" x14ac:dyDescent="0.3">
      <c r="A49" s="682"/>
      <c r="B49" s="683"/>
      <c r="C49" s="106"/>
      <c r="D49" s="6"/>
      <c r="E49" s="207"/>
      <c r="F49" s="47"/>
      <c r="G49" s="51"/>
      <c r="H49" s="904"/>
      <c r="I49" s="378"/>
      <c r="J49" s="300"/>
    </row>
    <row r="50" spans="1:13" ht="15.75" thickBot="1" x14ac:dyDescent="0.3">
      <c r="A50" s="1257" t="s">
        <v>78</v>
      </c>
      <c r="B50" s="1258"/>
      <c r="C50" s="1258"/>
      <c r="D50" s="1258"/>
      <c r="E50" s="1258"/>
      <c r="F50" s="1258"/>
      <c r="G50" s="1258"/>
      <c r="H50" s="443">
        <f>H43+H45+H46+H47+H48+H49</f>
        <v>2173.9299999999998</v>
      </c>
      <c r="I50" s="443">
        <f t="shared" ref="I50:J50" si="1">I43+I45+I46+I47+I48</f>
        <v>0</v>
      </c>
      <c r="J50" s="443">
        <f t="shared" si="1"/>
        <v>0</v>
      </c>
      <c r="M50" s="43"/>
    </row>
    <row r="51" spans="1:13" ht="15.75" hidden="1" thickBot="1" x14ac:dyDescent="0.3">
      <c r="A51" s="333">
        <v>1</v>
      </c>
      <c r="B51" s="364" t="s">
        <v>41</v>
      </c>
      <c r="C51" s="16"/>
      <c r="D51" s="104"/>
      <c r="E51" s="16"/>
      <c r="F51" s="235"/>
      <c r="G51" s="20"/>
      <c r="H51" s="42"/>
      <c r="I51" s="689"/>
      <c r="J51" s="690"/>
    </row>
    <row r="52" spans="1:13" ht="15.75" hidden="1" thickBot="1" x14ac:dyDescent="0.3">
      <c r="A52" s="691"/>
      <c r="B52" s="692"/>
      <c r="C52" s="27"/>
      <c r="D52" s="64"/>
      <c r="E52" s="22"/>
      <c r="F52" s="206"/>
      <c r="G52" s="20"/>
      <c r="H52" s="20"/>
      <c r="I52" s="284"/>
      <c r="J52" s="167"/>
    </row>
    <row r="53" spans="1:13" ht="15.75" hidden="1" thickBot="1" x14ac:dyDescent="0.3">
      <c r="A53" s="592"/>
      <c r="B53" s="547"/>
      <c r="C53" s="357"/>
      <c r="D53" s="22"/>
      <c r="E53" s="90"/>
      <c r="F53" s="39"/>
      <c r="G53" s="21"/>
      <c r="H53" s="688"/>
      <c r="I53" s="31"/>
      <c r="J53" s="91"/>
    </row>
    <row r="54" spans="1:13" hidden="1" x14ac:dyDescent="0.25">
      <c r="A54" s="528">
        <v>2</v>
      </c>
      <c r="B54" s="529" t="s">
        <v>41</v>
      </c>
      <c r="C54" s="207"/>
      <c r="D54" s="207"/>
      <c r="E54" s="207"/>
      <c r="F54" s="574"/>
      <c r="G54" s="81"/>
      <c r="H54" s="541"/>
      <c r="I54" s="193"/>
      <c r="J54" s="166"/>
    </row>
    <row r="55" spans="1:13" ht="15.75" hidden="1" thickBot="1" x14ac:dyDescent="0.3">
      <c r="A55" s="407"/>
      <c r="B55" s="415"/>
      <c r="C55" s="207"/>
      <c r="D55" s="207"/>
      <c r="E55" s="207"/>
      <c r="F55" s="38"/>
      <c r="G55" s="51"/>
      <c r="H55" s="578"/>
      <c r="I55" s="167"/>
      <c r="J55" s="166"/>
    </row>
    <row r="56" spans="1:13" hidden="1" x14ac:dyDescent="0.25">
      <c r="A56" s="583"/>
      <c r="B56" s="546"/>
      <c r="C56" s="207"/>
      <c r="D56" s="207"/>
      <c r="E56" s="207"/>
      <c r="F56" s="38"/>
      <c r="G56" s="51"/>
      <c r="H56" s="578"/>
      <c r="I56" s="91"/>
      <c r="J56" s="166"/>
    </row>
    <row r="57" spans="1:13" ht="15.75" hidden="1" thickBot="1" x14ac:dyDescent="0.3">
      <c r="A57" s="583"/>
      <c r="B57" s="546"/>
      <c r="C57" s="207"/>
      <c r="D57" s="207"/>
      <c r="E57" s="207"/>
      <c r="F57" s="46"/>
      <c r="G57" s="20"/>
      <c r="H57" s="60"/>
      <c r="I57" s="91"/>
      <c r="J57" s="166"/>
    </row>
    <row r="58" spans="1:13" ht="15.75" hidden="1" thickBot="1" x14ac:dyDescent="0.3">
      <c r="A58" s="129">
        <v>1</v>
      </c>
      <c r="B58" s="416" t="s">
        <v>41</v>
      </c>
      <c r="C58" s="538"/>
      <c r="D58" s="104"/>
      <c r="E58" s="352"/>
      <c r="F58" s="595"/>
      <c r="G58" s="36"/>
      <c r="H58" s="42"/>
      <c r="I58" s="165"/>
      <c r="J58" s="166"/>
    </row>
    <row r="59" spans="1:13" hidden="1" x14ac:dyDescent="0.25">
      <c r="A59" s="414"/>
      <c r="B59" s="417"/>
      <c r="C59" s="539"/>
      <c r="D59" s="207"/>
      <c r="E59" s="310"/>
      <c r="F59" s="577"/>
      <c r="G59" s="51"/>
      <c r="H59" s="193"/>
      <c r="I59" s="166"/>
      <c r="J59" s="166"/>
    </row>
    <row r="60" spans="1:13" ht="15.75" hidden="1" thickBot="1" x14ac:dyDescent="0.3">
      <c r="A60" s="594"/>
      <c r="B60" s="418"/>
      <c r="C60" s="241"/>
      <c r="D60" s="373"/>
      <c r="E60" s="250"/>
      <c r="F60" s="577"/>
      <c r="G60" s="51"/>
      <c r="H60" s="193"/>
      <c r="I60" s="166"/>
      <c r="J60" s="167"/>
    </row>
    <row r="61" spans="1:13" hidden="1" x14ac:dyDescent="0.25">
      <c r="A61" s="593"/>
      <c r="B61" s="419"/>
      <c r="C61" s="420"/>
      <c r="D61" s="593"/>
      <c r="E61" s="343"/>
      <c r="F61" s="577"/>
      <c r="G61" s="51"/>
      <c r="H61" s="193"/>
      <c r="I61" s="166"/>
      <c r="J61" s="224"/>
    </row>
    <row r="62" spans="1:13" ht="15.75" hidden="1" thickBot="1" x14ac:dyDescent="0.3">
      <c r="A62" s="593"/>
      <c r="B62" s="419"/>
      <c r="C62" s="421"/>
      <c r="D62" s="133"/>
      <c r="E62" s="458"/>
      <c r="F62" s="577"/>
      <c r="G62" s="51"/>
      <c r="H62" s="578"/>
      <c r="I62" s="167"/>
      <c r="J62" s="207"/>
    </row>
    <row r="63" spans="1:13" ht="15.75" thickBot="1" x14ac:dyDescent="0.3">
      <c r="A63" s="1259" t="s">
        <v>62</v>
      </c>
      <c r="B63" s="1258"/>
      <c r="C63" s="1258"/>
      <c r="D63" s="1258"/>
      <c r="E63" s="1258"/>
      <c r="F63" s="1258"/>
      <c r="G63" s="1258"/>
      <c r="H63" s="443">
        <f>SUM(H51:H62)</f>
        <v>0</v>
      </c>
      <c r="I63" s="443">
        <f t="shared" ref="I63:J63" si="2">SUM(I51:I62)</f>
        <v>0</v>
      </c>
      <c r="J63" s="443">
        <f t="shared" si="2"/>
        <v>0</v>
      </c>
      <c r="L63" s="43"/>
    </row>
    <row r="64" spans="1:13" ht="26.25" hidden="1" thickBot="1" x14ac:dyDescent="0.3">
      <c r="A64" s="202">
        <v>1</v>
      </c>
      <c r="B64" s="447" t="s">
        <v>34</v>
      </c>
      <c r="C64" s="102"/>
      <c r="D64" s="16"/>
      <c r="E64" s="104"/>
      <c r="F64" s="140"/>
      <c r="G64" s="20"/>
      <c r="H64" s="53"/>
      <c r="I64" s="676"/>
      <c r="J64" s="196"/>
    </row>
    <row r="65" spans="1:13" ht="15.75" hidden="1" thickBot="1" x14ac:dyDescent="0.3">
      <c r="A65" s="87"/>
      <c r="B65" s="460"/>
      <c r="C65" s="106"/>
      <c r="D65" s="6"/>
      <c r="E65" s="207"/>
      <c r="F65" s="138"/>
      <c r="G65" s="23"/>
      <c r="H65" s="825"/>
      <c r="I65" s="729"/>
      <c r="J65" s="90"/>
    </row>
    <row r="66" spans="1:13" ht="15.75" hidden="1" thickBot="1" x14ac:dyDescent="0.3">
      <c r="A66" s="87"/>
      <c r="B66" s="460"/>
      <c r="C66" s="106"/>
      <c r="D66" s="6"/>
      <c r="E66" s="7"/>
      <c r="F66" s="38"/>
      <c r="G66" s="36"/>
      <c r="H66" s="229"/>
      <c r="I66" s="774"/>
      <c r="J66" s="207"/>
    </row>
    <row r="67" spans="1:13" ht="25.5" x14ac:dyDescent="0.25">
      <c r="A67" s="202">
        <v>1</v>
      </c>
      <c r="B67" s="447" t="s">
        <v>34</v>
      </c>
      <c r="C67" s="104" t="s">
        <v>126</v>
      </c>
      <c r="D67" s="16" t="s">
        <v>131</v>
      </c>
      <c r="E67" s="104" t="s">
        <v>183</v>
      </c>
      <c r="F67" s="1045" t="s">
        <v>145</v>
      </c>
      <c r="G67" s="29" t="s">
        <v>191</v>
      </c>
      <c r="H67" s="214">
        <v>10000</v>
      </c>
      <c r="I67" s="69"/>
      <c r="J67" s="579"/>
    </row>
    <row r="68" spans="1:13" ht="15.75" thickBot="1" x14ac:dyDescent="0.3">
      <c r="A68" s="184"/>
      <c r="B68" s="656"/>
      <c r="C68" s="90" t="s">
        <v>184</v>
      </c>
      <c r="D68" s="22"/>
      <c r="E68" s="90"/>
      <c r="F68" s="663"/>
      <c r="G68" s="84"/>
      <c r="H68" s="30"/>
      <c r="I68" s="270"/>
      <c r="J68" s="579"/>
    </row>
    <row r="69" spans="1:13" ht="15.75" hidden="1" thickBot="1" x14ac:dyDescent="0.3">
      <c r="A69" s="87"/>
      <c r="B69" s="576"/>
      <c r="C69" s="106"/>
      <c r="D69" s="614"/>
      <c r="E69" s="207"/>
      <c r="F69" s="138"/>
      <c r="G69" s="23"/>
      <c r="H69" s="69"/>
      <c r="I69" s="30"/>
      <c r="J69" s="580"/>
    </row>
    <row r="70" spans="1:13" ht="15" hidden="1" customHeight="1" thickBot="1" x14ac:dyDescent="0.3">
      <c r="A70" s="202">
        <v>1</v>
      </c>
      <c r="B70" s="862" t="s">
        <v>61</v>
      </c>
      <c r="C70" s="104"/>
      <c r="D70" s="16"/>
      <c r="E70" s="19"/>
      <c r="F70" s="714"/>
      <c r="G70" s="20"/>
      <c r="H70" s="53"/>
      <c r="I70" s="38"/>
      <c r="J70" s="580"/>
    </row>
    <row r="71" spans="1:13" ht="15.75" hidden="1" thickBot="1" x14ac:dyDescent="0.3">
      <c r="A71" s="87"/>
      <c r="B71" s="863" t="s">
        <v>92</v>
      </c>
      <c r="C71" s="90"/>
      <c r="D71" s="22"/>
      <c r="E71" s="8"/>
      <c r="F71" s="138"/>
      <c r="G71" s="790"/>
      <c r="H71" s="40"/>
      <c r="I71" s="603"/>
      <c r="J71" s="580"/>
    </row>
    <row r="72" spans="1:13" hidden="1" x14ac:dyDescent="0.25">
      <c r="A72" s="905">
        <v>2</v>
      </c>
      <c r="B72" s="907" t="s">
        <v>61</v>
      </c>
      <c r="C72" s="104"/>
      <c r="D72" s="16"/>
      <c r="E72" s="104"/>
      <c r="F72" s="600"/>
      <c r="G72" s="23"/>
      <c r="H72" s="1034"/>
      <c r="I72" s="269"/>
      <c r="J72" s="580"/>
    </row>
    <row r="73" spans="1:13" ht="15.75" hidden="1" thickBot="1" x14ac:dyDescent="0.3">
      <c r="A73" s="126"/>
      <c r="B73" s="913" t="s">
        <v>92</v>
      </c>
      <c r="C73" s="207"/>
      <c r="D73" s="6"/>
      <c r="E73" s="207"/>
      <c r="F73" s="140"/>
      <c r="G73" s="20"/>
      <c r="H73" s="53"/>
      <c r="I73" s="270"/>
      <c r="J73" s="580"/>
    </row>
    <row r="74" spans="1:13" hidden="1" x14ac:dyDescent="0.25">
      <c r="A74" s="202">
        <v>1</v>
      </c>
      <c r="B74" s="1260" t="s">
        <v>34</v>
      </c>
      <c r="C74" s="207"/>
      <c r="D74" s="6"/>
      <c r="E74" s="7"/>
      <c r="F74" s="966"/>
      <c r="G74" s="23"/>
      <c r="H74" s="69"/>
      <c r="I74" s="139"/>
      <c r="J74" s="25"/>
    </row>
    <row r="75" spans="1:13" ht="15.75" hidden="1" thickBot="1" x14ac:dyDescent="0.3">
      <c r="A75" s="184"/>
      <c r="B75" s="1261"/>
      <c r="C75" s="207"/>
      <c r="D75" s="6"/>
      <c r="E75" s="7"/>
      <c r="F75" s="241"/>
      <c r="G75" s="24"/>
      <c r="H75" s="373"/>
      <c r="I75" s="138"/>
      <c r="J75" s="580"/>
      <c r="M75" s="43"/>
    </row>
    <row r="76" spans="1:13" ht="15" hidden="1" customHeight="1" x14ac:dyDescent="0.25">
      <c r="A76" s="87"/>
      <c r="B76" s="1260" t="s">
        <v>34</v>
      </c>
      <c r="C76" s="104"/>
      <c r="D76" s="16"/>
      <c r="E76" s="104"/>
      <c r="F76" s="600"/>
      <c r="G76" s="23"/>
      <c r="H76" s="69"/>
      <c r="I76" s="170"/>
      <c r="J76" s="866"/>
      <c r="M76" s="43"/>
    </row>
    <row r="77" spans="1:13" ht="15.75" hidden="1" thickBot="1" x14ac:dyDescent="0.3">
      <c r="A77" s="87"/>
      <c r="B77" s="1261"/>
      <c r="C77" s="207"/>
      <c r="D77" s="6"/>
      <c r="E77" s="207"/>
      <c r="F77" s="140"/>
      <c r="G77" s="20"/>
      <c r="H77" s="270"/>
      <c r="I77" s="170"/>
      <c r="J77" s="866"/>
      <c r="M77" s="43"/>
    </row>
    <row r="78" spans="1:13" ht="15.75" hidden="1" thickBot="1" x14ac:dyDescent="0.3">
      <c r="A78" s="87"/>
      <c r="B78" s="864"/>
      <c r="C78" s="207"/>
      <c r="D78" s="930"/>
      <c r="E78" s="207"/>
      <c r="F78" s="663"/>
      <c r="G78" s="33"/>
      <c r="H78" s="30"/>
      <c r="I78" s="170"/>
      <c r="J78" s="866"/>
      <c r="M78" s="43"/>
    </row>
    <row r="79" spans="1:13" ht="16.5" hidden="1" customHeight="1" x14ac:dyDescent="0.25">
      <c r="A79" s="202"/>
      <c r="B79" s="1260" t="s">
        <v>34</v>
      </c>
      <c r="C79" s="104"/>
      <c r="D79" s="16"/>
      <c r="E79" s="19"/>
      <c r="F79" s="1024"/>
      <c r="G79" s="983"/>
      <c r="H79" s="26"/>
      <c r="I79" s="170"/>
      <c r="J79" s="866"/>
      <c r="M79" s="43"/>
    </row>
    <row r="80" spans="1:13" ht="15.75" hidden="1" thickBot="1" x14ac:dyDescent="0.3">
      <c r="A80" s="184"/>
      <c r="B80" s="1261"/>
      <c r="C80" s="207"/>
      <c r="D80" s="6"/>
      <c r="E80" s="7"/>
      <c r="F80" s="140"/>
      <c r="G80" s="33"/>
      <c r="H80" s="877"/>
      <c r="I80" s="170"/>
      <c r="J80" s="866"/>
      <c r="M80" s="43"/>
    </row>
    <row r="81" spans="1:13" hidden="1" x14ac:dyDescent="0.25">
      <c r="A81" s="87">
        <v>4</v>
      </c>
      <c r="B81" s="1260" t="s">
        <v>34</v>
      </c>
      <c r="C81" s="104"/>
      <c r="D81" s="16"/>
      <c r="E81" s="104"/>
      <c r="F81" s="1025"/>
      <c r="G81" s="29"/>
      <c r="H81" s="214"/>
      <c r="I81" s="79"/>
      <c r="J81" s="580"/>
    </row>
    <row r="82" spans="1:13" ht="15.75" hidden="1" thickBot="1" x14ac:dyDescent="0.3">
      <c r="A82" s="184"/>
      <c r="B82" s="1262"/>
      <c r="C82" s="207"/>
      <c r="D82" s="6"/>
      <c r="E82" s="207"/>
      <c r="F82" s="53"/>
      <c r="G82" s="20"/>
      <c r="H82" s="53"/>
      <c r="I82" s="299"/>
      <c r="J82" s="580"/>
    </row>
    <row r="83" spans="1:13" ht="15.75" hidden="1" thickBot="1" x14ac:dyDescent="0.3">
      <c r="A83" s="87">
        <v>5</v>
      </c>
      <c r="B83" s="1263" t="s">
        <v>34</v>
      </c>
      <c r="C83" s="104"/>
      <c r="D83" s="16"/>
      <c r="E83" s="104"/>
      <c r="F83" s="600"/>
      <c r="G83" s="23"/>
      <c r="H83" s="69"/>
      <c r="I83" s="46"/>
      <c r="J83" s="580"/>
    </row>
    <row r="84" spans="1:13" ht="15.75" hidden="1" thickBot="1" x14ac:dyDescent="0.3">
      <c r="A84" s="87"/>
      <c r="B84" s="1264"/>
      <c r="C84" s="106"/>
      <c r="D84" s="6"/>
      <c r="E84" s="207"/>
      <c r="F84" s="138"/>
      <c r="G84" s="23"/>
      <c r="H84" s="69"/>
      <c r="I84" s="312"/>
      <c r="J84" s="580"/>
    </row>
    <row r="85" spans="1:13" hidden="1" x14ac:dyDescent="0.25">
      <c r="A85" s="87"/>
      <c r="B85" s="1263" t="s">
        <v>34</v>
      </c>
      <c r="C85" s="104"/>
      <c r="D85" s="16"/>
      <c r="E85" s="104"/>
      <c r="F85" s="600"/>
      <c r="G85" s="23"/>
      <c r="H85" s="69"/>
      <c r="I85" s="6"/>
      <c r="J85" s="207"/>
    </row>
    <row r="86" spans="1:13" ht="15.75" hidden="1" thickBot="1" x14ac:dyDescent="0.3">
      <c r="A86" s="87"/>
      <c r="B86" s="1264"/>
      <c r="C86" s="207"/>
      <c r="D86" s="6"/>
      <c r="E86" s="207"/>
      <c r="F86" s="27"/>
      <c r="G86" s="84"/>
      <c r="H86" s="27"/>
      <c r="I86" s="6"/>
      <c r="J86" s="207"/>
    </row>
    <row r="87" spans="1:13" ht="15.75" hidden="1" thickBot="1" x14ac:dyDescent="0.3">
      <c r="A87" s="87"/>
      <c r="B87" s="1026"/>
      <c r="C87" s="6"/>
      <c r="D87" s="6"/>
      <c r="E87" s="6"/>
      <c r="F87" s="27"/>
      <c r="G87" s="84"/>
      <c r="H87" s="27"/>
      <c r="I87" s="6"/>
      <c r="J87" s="207"/>
    </row>
    <row r="88" spans="1:13" ht="15.75" hidden="1" thickBot="1" x14ac:dyDescent="0.3">
      <c r="A88" s="87"/>
      <c r="B88" s="1026"/>
      <c r="C88" s="6"/>
      <c r="D88" s="6"/>
      <c r="E88" s="6"/>
      <c r="F88" s="27"/>
      <c r="G88" s="84"/>
      <c r="H88" s="27"/>
      <c r="I88" s="6"/>
      <c r="J88" s="207"/>
    </row>
    <row r="89" spans="1:13" ht="15.75" hidden="1" thickBot="1" x14ac:dyDescent="0.3">
      <c r="A89" s="87"/>
      <c r="B89" s="1026"/>
      <c r="C89" s="6"/>
      <c r="D89" s="6"/>
      <c r="E89" s="6"/>
      <c r="F89" s="27"/>
      <c r="G89" s="84"/>
      <c r="H89" s="27"/>
      <c r="I89" s="6"/>
      <c r="J89" s="207"/>
    </row>
    <row r="90" spans="1:13" ht="15.75" hidden="1" thickBot="1" x14ac:dyDescent="0.3">
      <c r="A90" s="87"/>
      <c r="B90" s="1026"/>
      <c r="C90" s="6"/>
      <c r="D90" s="6"/>
      <c r="E90" s="6"/>
      <c r="F90" s="27"/>
      <c r="G90" s="84"/>
      <c r="H90" s="27"/>
      <c r="I90" s="6"/>
      <c r="J90" s="207"/>
    </row>
    <row r="91" spans="1:13" ht="15.75" hidden="1" thickBot="1" x14ac:dyDescent="0.3">
      <c r="A91" s="87"/>
      <c r="B91" s="1026"/>
      <c r="C91" s="6"/>
      <c r="D91" s="6"/>
      <c r="E91" s="6"/>
      <c r="F91" s="27"/>
      <c r="G91" s="84"/>
      <c r="H91" s="27"/>
      <c r="I91" s="6"/>
      <c r="J91" s="207"/>
    </row>
    <row r="92" spans="1:13" ht="15.75" thickBot="1" x14ac:dyDescent="0.3">
      <c r="A92" s="1255" t="s">
        <v>57</v>
      </c>
      <c r="B92" s="1256"/>
      <c r="C92" s="1256"/>
      <c r="D92" s="1256"/>
      <c r="E92" s="1256"/>
      <c r="F92" s="1256"/>
      <c r="G92" s="1256"/>
      <c r="H92" s="444">
        <f>SUM(H64:J85)</f>
        <v>10000</v>
      </c>
      <c r="I92" s="444" t="e">
        <f>I64+I83+I70+I74+I75+#REF!+I81+I65+I67+I68+I69+I71+#REF!+I72</f>
        <v>#REF!</v>
      </c>
      <c r="J92" s="444" t="e">
        <f>J64+J83+J70+J74+J75+#REF!+J81+J65+J67+J68+J69+J71+#REF!+J72</f>
        <v>#REF!</v>
      </c>
      <c r="M92" s="43"/>
    </row>
    <row r="93" spans="1:13" hidden="1" x14ac:dyDescent="0.25">
      <c r="A93" s="7">
        <v>1</v>
      </c>
      <c r="B93" s="311" t="s">
        <v>72</v>
      </c>
      <c r="C93" s="207"/>
      <c r="D93" s="207"/>
      <c r="E93" s="207"/>
      <c r="F93" s="203"/>
      <c r="G93" s="81"/>
      <c r="H93" s="341"/>
      <c r="I93" s="293"/>
      <c r="J93" s="48"/>
    </row>
    <row r="94" spans="1:13" ht="15.75" hidden="1" thickBot="1" x14ac:dyDescent="0.3">
      <c r="A94" s="7"/>
      <c r="B94" s="236"/>
      <c r="C94" s="207"/>
      <c r="D94" s="207"/>
      <c r="E94" s="207"/>
      <c r="F94" s="203"/>
      <c r="G94" s="253"/>
      <c r="H94" s="296"/>
      <c r="I94" s="312"/>
      <c r="J94" s="580"/>
    </row>
    <row r="95" spans="1:13" hidden="1" x14ac:dyDescent="0.25">
      <c r="A95" s="7"/>
      <c r="B95" s="236"/>
      <c r="C95" s="7"/>
      <c r="D95" s="207"/>
      <c r="E95" s="7"/>
      <c r="F95" s="203"/>
      <c r="G95" s="253"/>
      <c r="H95" s="295"/>
      <c r="I95" s="312"/>
      <c r="J95" s="580"/>
    </row>
    <row r="96" spans="1:13" ht="15.75" hidden="1" thickBot="1" x14ac:dyDescent="0.3">
      <c r="A96" s="44"/>
      <c r="B96" s="67"/>
      <c r="C96" s="7"/>
      <c r="D96" s="207"/>
      <c r="E96" s="7"/>
      <c r="F96" s="206"/>
      <c r="G96" s="254"/>
      <c r="H96" s="296"/>
      <c r="I96" s="312"/>
      <c r="J96" s="580"/>
    </row>
    <row r="97" spans="1:12" ht="15.75" thickBot="1" x14ac:dyDescent="0.3">
      <c r="A97" s="1161" t="s">
        <v>73</v>
      </c>
      <c r="B97" s="1162"/>
      <c r="C97" s="1162"/>
      <c r="D97" s="1162"/>
      <c r="E97" s="1162"/>
      <c r="F97" s="1162"/>
      <c r="G97" s="1162"/>
      <c r="H97" s="442">
        <f>SUM(H93:H96)</f>
        <v>0</v>
      </c>
      <c r="I97" s="461">
        <f t="shared" ref="I97:J97" si="3">SUM(I93:I96)</f>
        <v>0</v>
      </c>
      <c r="J97" s="442">
        <f t="shared" si="3"/>
        <v>0</v>
      </c>
    </row>
    <row r="98" spans="1:12" ht="15.75" thickBot="1" x14ac:dyDescent="0.3">
      <c r="A98" s="1161" t="s">
        <v>24</v>
      </c>
      <c r="B98" s="1162"/>
      <c r="C98" s="1162"/>
      <c r="D98" s="1162"/>
      <c r="E98" s="1162"/>
      <c r="F98" s="1162"/>
      <c r="G98" s="1162"/>
      <c r="H98" s="442">
        <f>H24+H63+H97+H35+H50+H42+H92</f>
        <v>192546.66999999998</v>
      </c>
      <c r="I98" s="442" t="e">
        <f>I24+I63+I97+I35+I50+I42+I92</f>
        <v>#REF!</v>
      </c>
      <c r="J98" s="442" t="e">
        <f>H98-I98</f>
        <v>#REF!</v>
      </c>
      <c r="L98" s="43"/>
    </row>
  </sheetData>
  <mergeCells count="17">
    <mergeCell ref="A92:G92"/>
    <mergeCell ref="A97:G97"/>
    <mergeCell ref="A98:G98"/>
    <mergeCell ref="A50:G50"/>
    <mergeCell ref="A63:G63"/>
    <mergeCell ref="B74:B75"/>
    <mergeCell ref="B81:B82"/>
    <mergeCell ref="B83:B84"/>
    <mergeCell ref="B76:B77"/>
    <mergeCell ref="B79:B80"/>
    <mergeCell ref="B85:B86"/>
    <mergeCell ref="A36:A37"/>
    <mergeCell ref="C5:C6"/>
    <mergeCell ref="A24:G24"/>
    <mergeCell ref="B25:B27"/>
    <mergeCell ref="B28:B34"/>
    <mergeCell ref="B35:G35"/>
  </mergeCells>
  <pageMargins left="0" right="0" top="0" bottom="0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UNICE </vt:lpstr>
      <vt:lpstr>PNS </vt:lpstr>
      <vt:lpstr> 50%</vt:lpstr>
      <vt:lpstr>50%CV</vt:lpstr>
      <vt:lpstr>Unice CV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2026-02-10T07:18:15Z</cp:lastPrinted>
  <dcterms:created xsi:type="dcterms:W3CDTF">2018-07-04T12:33:56Z</dcterms:created>
  <dcterms:modified xsi:type="dcterms:W3CDTF">2026-02-10T08:04:03Z</dcterms:modified>
</cp:coreProperties>
</file>