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NS CV" sheetId="24" r:id="rId1"/>
    <sheet name="TESTE " sheetId="25" r:id="rId2"/>
    <sheet name="Pens 50% " sheetId="27" r:id="rId3"/>
    <sheet name="Pens.50%CV" sheetId="28" r:id="rId4"/>
    <sheet name="Unice CV " sheetId="29" r:id="rId5"/>
  </sheets>
  <calcPr calcId="145621"/>
</workbook>
</file>

<file path=xl/calcChain.xml><?xml version="1.0" encoding="utf-8"?>
<calcChain xmlns="http://schemas.openxmlformats.org/spreadsheetml/2006/main">
  <c r="H45" i="28" l="1"/>
  <c r="H29" i="28"/>
  <c r="H17" i="25" l="1"/>
  <c r="H72" i="29" l="1"/>
  <c r="I14" i="24" l="1"/>
  <c r="H12" i="25" l="1"/>
  <c r="H35" i="29" l="1"/>
  <c r="H50" i="29" l="1"/>
  <c r="H42" i="29"/>
  <c r="H24" i="29"/>
  <c r="H14" i="28"/>
  <c r="I86" i="27" l="1"/>
  <c r="I34" i="27" l="1"/>
  <c r="H92" i="29" l="1"/>
  <c r="H21" i="25" l="1"/>
  <c r="J52" i="27" l="1"/>
  <c r="K52" i="27"/>
  <c r="I52" i="27"/>
  <c r="I29" i="28" l="1"/>
  <c r="J29" i="28"/>
  <c r="I14" i="28"/>
  <c r="J14" i="28"/>
  <c r="I52" i="28"/>
  <c r="J52" i="28"/>
  <c r="J86" i="27" l="1"/>
  <c r="K86" i="27"/>
  <c r="J59" i="27" l="1"/>
  <c r="K59" i="27"/>
  <c r="J34" i="27"/>
  <c r="K34" i="27"/>
  <c r="J13" i="27"/>
  <c r="K13" i="27"/>
  <c r="J87" i="27" l="1"/>
  <c r="K87" i="27"/>
  <c r="I92" i="29" l="1"/>
  <c r="J92" i="29"/>
  <c r="I63" i="29"/>
  <c r="J63" i="29"/>
  <c r="I50" i="29"/>
  <c r="J50" i="29"/>
  <c r="I35" i="29"/>
  <c r="J35" i="29"/>
  <c r="H52" i="28" l="1"/>
  <c r="J45" i="28"/>
  <c r="I53" i="25" l="1"/>
  <c r="J53" i="25"/>
  <c r="I21" i="25"/>
  <c r="J21" i="25"/>
  <c r="I17" i="25"/>
  <c r="J15" i="25"/>
  <c r="J16" i="25"/>
  <c r="J17" i="25" l="1"/>
  <c r="I59" i="27" l="1"/>
  <c r="I22" i="24" l="1"/>
  <c r="I17" i="24"/>
  <c r="I23" i="24" l="1"/>
  <c r="J97" i="29" l="1"/>
  <c r="I97" i="29"/>
  <c r="H97" i="29"/>
  <c r="H63" i="29"/>
  <c r="J42" i="29"/>
  <c r="I42" i="29"/>
  <c r="J24" i="29"/>
  <c r="I24" i="29"/>
  <c r="J37" i="28"/>
  <c r="J53" i="28" s="1"/>
  <c r="I37" i="28"/>
  <c r="H37" i="28"/>
  <c r="I34" i="28"/>
  <c r="H34" i="28"/>
  <c r="H98" i="29" l="1"/>
  <c r="H53" i="28"/>
  <c r="I53" i="28"/>
  <c r="I98" i="29"/>
  <c r="J98" i="29" l="1"/>
  <c r="I74" i="27" l="1"/>
  <c r="I13" i="27"/>
  <c r="I87" i="27" l="1"/>
  <c r="H53" i="25" l="1"/>
  <c r="H39" i="25"/>
  <c r="J27" i="25"/>
  <c r="J54" i="25" s="1"/>
  <c r="I27" i="25"/>
  <c r="I54" i="25" s="1"/>
  <c r="H27" i="25"/>
  <c r="H54" i="25" l="1"/>
</calcChain>
</file>

<file path=xl/sharedStrings.xml><?xml version="1.0" encoding="utf-8"?>
<sst xmlns="http://schemas.openxmlformats.org/spreadsheetml/2006/main" count="470" uniqueCount="182">
  <si>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</si>
  <si>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</si>
  <si>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</si>
  <si>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</si>
  <si>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</si>
  <si>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</si>
  <si>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</si>
  <si>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</si>
  <si>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</si>
  <si>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</si>
  <si>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</si>
  <si>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</si>
  <si>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</si>
  <si>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</si>
  <si>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</si>
  <si>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</si>
  <si>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</si>
  <si>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</si>
  <si>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</si>
  <si>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</si>
  <si>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</si>
  <si>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</si>
  <si>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</si>
  <si>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</si>
  <si>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</si>
  <si>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</si>
  <si>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</si>
  <si>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</si>
  <si>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</si>
  <si>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</si>
  <si>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</si>
  <si>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TOTAL GENERAL</t>
  </si>
  <si>
    <t>PENSIONARI 50% cv</t>
  </si>
  <si>
    <t>FILDAS</t>
  </si>
  <si>
    <t>TRADING</t>
  </si>
  <si>
    <t xml:space="preserve">TOTAL FILDAS TRADING </t>
  </si>
  <si>
    <t>FILDAS TRADING</t>
  </si>
  <si>
    <t>TOTAL FILDAS TRADING</t>
  </si>
  <si>
    <t>T O T A L  ALLIANCE HEALTHCARE</t>
  </si>
  <si>
    <t>TOTAL ALLIANCE HEALTHCARE</t>
  </si>
  <si>
    <t xml:space="preserve">FILDAS 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</si>
  <si>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</si>
  <si>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</si>
  <si>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</si>
  <si>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</si>
  <si>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</si>
  <si>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</si>
  <si>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</t>
  </si>
  <si>
    <t>decontare</t>
  </si>
  <si>
    <t>Propus spre</t>
  </si>
  <si>
    <t>valoare factura</t>
  </si>
  <si>
    <t xml:space="preserve">TOTAL GENERAL </t>
  </si>
  <si>
    <t>PHARMA</t>
  </si>
  <si>
    <t>T O T A L  PHARMA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</si>
  <si>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</si>
  <si>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</si>
  <si>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</si>
  <si>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</si>
  <si>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T OTAL FILDAS TRADING</t>
  </si>
  <si>
    <t>Plata factura cesionata</t>
  </si>
  <si>
    <t>ALLIANCE HEALTHCARE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</si>
  <si>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</si>
  <si>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</si>
  <si>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</si>
  <si>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</si>
  <si>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</si>
  <si>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</si>
  <si>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>CAS MARAMURES</t>
  </si>
  <si>
    <t>TOTAL ALLIANCE HEALTHCARE ROMANIA</t>
  </si>
  <si>
    <t xml:space="preserve">HEALTHCARE </t>
  </si>
  <si>
    <t>HEALTHCARE</t>
  </si>
  <si>
    <t xml:space="preserve">ALLIANCE </t>
  </si>
  <si>
    <t>PNS CV</t>
  </si>
  <si>
    <t>GENTIANA</t>
  </si>
  <si>
    <t>LUANA FARM</t>
  </si>
  <si>
    <t xml:space="preserve">                                                          TOTAL ROPHARMA SA</t>
  </si>
  <si>
    <t xml:space="preserve">Pensionari </t>
  </si>
  <si>
    <t>ANDISIMA</t>
  </si>
  <si>
    <t>ALLIANCE HEALTHCARE ROMANIA</t>
  </si>
  <si>
    <t>BIROU EXECUTOR JUDECATORESC</t>
  </si>
  <si>
    <t>TOTAL BIROU EXECUTOR JUDECATORESC</t>
  </si>
  <si>
    <t>DOSAR EXEC.JUD. 64/2025</t>
  </si>
  <si>
    <t>DR.MAX SRL MEDIPLUS</t>
  </si>
  <si>
    <t>TOTAL  DR MAX SRL MEDIPLUS</t>
  </si>
  <si>
    <t>SEP.2025</t>
  </si>
  <si>
    <t>FILDAS  TRADING</t>
  </si>
  <si>
    <t>ELODEA</t>
  </si>
  <si>
    <t>OCT.2025</t>
  </si>
  <si>
    <t>Pensionari</t>
  </si>
  <si>
    <t>PLATI  CESIUNI  NOIEMBRIE  2025</t>
  </si>
  <si>
    <t>PLATI CESIUNI PROGRAME CV               NOIEMBRIE 2025</t>
  </si>
  <si>
    <t>PLATI CESIUNI TESTE     NOIEMBRIE 2025</t>
  </si>
  <si>
    <t>PLATI  CESIUNI      NOIEMBRIE 2025</t>
  </si>
  <si>
    <t>PENSIONARI 50% AUG.2025</t>
  </si>
  <si>
    <t>PLATI CESIUNI     NOIEMBRIE 2025</t>
  </si>
  <si>
    <t>SARALEX</t>
  </si>
  <si>
    <t>LUMILEVA</t>
  </si>
  <si>
    <t>204/12.09.2025</t>
  </si>
  <si>
    <t>10132/22.09.2025</t>
  </si>
  <si>
    <t>CRISFARM</t>
  </si>
  <si>
    <t>SIM-JASMIN FARM</t>
  </si>
  <si>
    <t>3737/13.10.2025</t>
  </si>
  <si>
    <t>13102/21.10.2025</t>
  </si>
  <si>
    <t>481/25.09.2025</t>
  </si>
  <si>
    <t>12566/07.10.2025</t>
  </si>
  <si>
    <t>NORDPHARM</t>
  </si>
  <si>
    <t>SILVER WOOLF</t>
  </si>
  <si>
    <t>523/07.10.2025</t>
  </si>
  <si>
    <t>13618/31.10.2025</t>
  </si>
  <si>
    <t>COMIRO INVEST</t>
  </si>
  <si>
    <t>522/07.10.2025</t>
  </si>
  <si>
    <t>13619/31.10.2025</t>
  </si>
  <si>
    <t>SALIX FARM</t>
  </si>
  <si>
    <t>524/07.10.2025</t>
  </si>
  <si>
    <t>13623/31.10.2025</t>
  </si>
  <si>
    <t>1309/22.09.2025</t>
  </si>
  <si>
    <t>12113/25.09.2025</t>
  </si>
  <si>
    <t>APOSTOL</t>
  </si>
  <si>
    <t>464/02.09.2025</t>
  </si>
  <si>
    <t>12114/25.09.2025</t>
  </si>
  <si>
    <t>537/23.10.2025</t>
  </si>
  <si>
    <t>13533/29.10.2025</t>
  </si>
  <si>
    <t xml:space="preserve">EARLY MOON </t>
  </si>
  <si>
    <t>521/07.10.2025</t>
  </si>
  <si>
    <t>13620/31.10.2025</t>
  </si>
  <si>
    <t>GALENIC MOL</t>
  </si>
  <si>
    <t>520/07.10.2025</t>
  </si>
  <si>
    <t>13621/31.10.2025</t>
  </si>
  <si>
    <t>NOVA APOTEKA</t>
  </si>
  <si>
    <t>519/07.10.2025</t>
  </si>
  <si>
    <t>13622/31.10.2025</t>
  </si>
  <si>
    <t>Teste</t>
  </si>
  <si>
    <t>AND 961/15.09.2025</t>
  </si>
  <si>
    <t>AQUA 1346/03.09.2025</t>
  </si>
  <si>
    <t>LUA 848/04.09.2025</t>
  </si>
  <si>
    <t>1313/26.09.2025</t>
  </si>
  <si>
    <t>12417/03.10.2025</t>
  </si>
  <si>
    <t>GENTIANA 403/03.09.2025</t>
  </si>
  <si>
    <t>SIMJ 271/06.09.2025</t>
  </si>
  <si>
    <t>AND 956/15.09.2025</t>
  </si>
  <si>
    <t>CLT 304/03.09.2025</t>
  </si>
  <si>
    <t>AQUA 1347/03.09.2025</t>
  </si>
  <si>
    <t>EM 369/03.09.2025</t>
  </si>
  <si>
    <t>GM 1473/03.09.2025</t>
  </si>
  <si>
    <t>N10574/03.09.2025</t>
  </si>
  <si>
    <t>MMSAL 1238/03.09.2025</t>
  </si>
  <si>
    <t>LUA 849/04.09.2025</t>
  </si>
  <si>
    <t>GENTIANA 404/03.09.2025</t>
  </si>
  <si>
    <t>MMELOL 1216/03.09.2025</t>
  </si>
  <si>
    <t>Pensionari CV</t>
  </si>
  <si>
    <t>SIMJ 273/06.09.2025</t>
  </si>
  <si>
    <t>AND 957/15.09.2025</t>
  </si>
  <si>
    <t>CLT 301/03.09.2025</t>
  </si>
  <si>
    <t>AQUA 1343/03.09.2025</t>
  </si>
  <si>
    <t>N10571/03.09.2025</t>
  </si>
  <si>
    <t>MMSAL 1235/03.09.2025</t>
  </si>
  <si>
    <t>LUA 845/04.09.2025</t>
  </si>
  <si>
    <t>GENTIANA 400/03.09.2025</t>
  </si>
  <si>
    <t>Unice CV</t>
  </si>
  <si>
    <t>LUM 10046/03.09.2025</t>
  </si>
  <si>
    <t>SIMJ 274/06.09.2025</t>
  </si>
  <si>
    <t>MM 135/03.09.2025</t>
  </si>
  <si>
    <t>AND 959/15.09.2025</t>
  </si>
  <si>
    <t>NPHCAS 18000507/03.09.2025</t>
  </si>
  <si>
    <t>CLT 302/03.09.2025</t>
  </si>
  <si>
    <t>AQUA 1344/03.09.2025</t>
  </si>
  <si>
    <t>EM 367/03.09.2025</t>
  </si>
  <si>
    <t>GM 1471/03.09.2025</t>
  </si>
  <si>
    <t>N10572/03.09.2025</t>
  </si>
  <si>
    <t>MMSAL 1236/03.09.2025</t>
  </si>
  <si>
    <t>LUA 846/04.09.2025</t>
  </si>
  <si>
    <t>GENTIANA 401/03.09.2025</t>
  </si>
  <si>
    <t>TOTAL  DONA LOGISTICA</t>
  </si>
  <si>
    <t>3593/01.10.2025</t>
  </si>
  <si>
    <t>12584/08.10.2025</t>
  </si>
  <si>
    <t>ONCO CV</t>
  </si>
  <si>
    <t>SRX 2030/03.09.2025</t>
  </si>
  <si>
    <t>PNS-CV</t>
  </si>
  <si>
    <t>NPHCAS 18000511/03.09.2025</t>
  </si>
  <si>
    <t>1314/01.10.2025</t>
  </si>
  <si>
    <t>12418/03.10.2025</t>
  </si>
  <si>
    <t>CRISV 2002/11.09.2025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</si>
</sst>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8" fillId="0" borderId="0"/>
    <xf numFmtId="0" fontId="21" fillId="3" borderId="61" applyNumberFormat="0" applyAlignment="0" applyProtection="0"/>
  </cellStyleXfs>
  <cellXfs count="773">
    <xf numFmtId="0" fontId="0" fillId="0" borderId="0" xfId="0"/>
    <xf numFmtId="0" fontId="10" fillId="0" borderId="0" xfId="0" applyFont="1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1" fillId="0" borderId="0" xfId="0" applyFont="1"/>
    <xf numFmtId="0" fontId="0" fillId="0" borderId="21" xfId="0" applyBorder="1"/>
    <xf numFmtId="0" fontId="0" fillId="0" borderId="14" xfId="0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1" fillId="0" borderId="25" xfId="0" applyNumberFormat="1" applyFon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1" fillId="0" borderId="17" xfId="0" applyFont="1" applyBorder="1" applyAlignmen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9" fillId="0" borderId="5" xfId="1" applyFont="1" applyBorder="1" applyAlignment="1">
      <alignment horizontal="center"/>
    </xf>
    <xf numFmtId="0" fontId="0" fillId="0" borderId="44" xfId="0" applyFill="1" applyBorder="1" applyAlignment="1">
      <alignment horizontal="right"/>
    </xf>
    <xf numFmtId="4" fontId="0" fillId="0" borderId="30" xfId="0" applyNumberFormat="1" applyFill="1" applyBorder="1"/>
    <xf numFmtId="0" fontId="0" fillId="0" borderId="23" xfId="0" applyFill="1" applyBorder="1"/>
    <xf numFmtId="4" fontId="11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2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9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5" fillId="0" borderId="17" xfId="0" applyFont="1" applyBorder="1" applyAlignment="1">
      <alignment horizontal="right" vertical="top" wrapText="1"/>
    </xf>
    <xf numFmtId="0" fontId="9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9" fillId="0" borderId="4" xfId="1" applyFont="1" applyBorder="1" applyAlignment="1">
      <alignment horizontal="center"/>
    </xf>
    <xf numFmtId="0" fontId="8" fillId="0" borderId="52" xfId="1" applyFont="1" applyBorder="1" applyAlignment="1">
      <alignment horizontal="right" vertical="top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4" fontId="0" fillId="0" borderId="42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0" fillId="0" borderId="34" xfId="0" applyBorder="1" applyAlignment="1">
      <alignment horizontal="center" vertical="top" wrapText="1"/>
    </xf>
    <xf numFmtId="0" fontId="11" fillId="0" borderId="21" xfId="0" applyFont="1" applyBorder="1" applyAlignment="1"/>
    <xf numFmtId="0" fontId="9" fillId="0" borderId="25" xfId="1" applyFont="1" applyBorder="1" applyAlignment="1">
      <alignment horizontal="right"/>
    </xf>
    <xf numFmtId="0" fontId="9" fillId="0" borderId="26" xfId="1" applyFont="1" applyBorder="1" applyAlignment="1">
      <alignment horizontal="center" vertical="center"/>
    </xf>
    <xf numFmtId="0" fontId="15" fillId="0" borderId="25" xfId="0" applyFont="1" applyBorder="1" applyAlignment="1">
      <alignment horizontal="right" vertical="top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1" fillId="0" borderId="54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17" fontId="0" fillId="0" borderId="26" xfId="0" applyNumberFormat="1" applyBorder="1"/>
    <xf numFmtId="4" fontId="0" fillId="0" borderId="60" xfId="0" applyNumberFormat="1" applyBorder="1"/>
    <xf numFmtId="0" fontId="11" fillId="0" borderId="26" xfId="0" applyFont="1" applyBorder="1" applyAlignment="1">
      <alignment wrapText="1"/>
    </xf>
    <xf numFmtId="0" fontId="11" fillId="0" borderId="42" xfId="0" applyFont="1" applyBorder="1"/>
    <xf numFmtId="0" fontId="11" fillId="0" borderId="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7" fontId="0" fillId="0" borderId="25" xfId="0" applyNumberFormat="1" applyBorder="1"/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0" fontId="0" fillId="0" borderId="34" xfId="0" applyFont="1" applyBorder="1"/>
    <xf numFmtId="0" fontId="11" fillId="0" borderId="63" xfId="0" applyFont="1" applyBorder="1" applyAlignment="1">
      <alignment horizontal="center"/>
    </xf>
    <xf numFmtId="14" fontId="0" fillId="0" borderId="54" xfId="0" applyNumberFormat="1" applyFill="1" applyBorder="1"/>
    <xf numFmtId="0" fontId="0" fillId="0" borderId="54" xfId="0" applyFill="1" applyBorder="1" applyAlignment="1">
      <alignment horizontal="left" vertical="top"/>
    </xf>
    <xf numFmtId="0" fontId="15" fillId="0" borderId="6" xfId="0" applyFont="1" applyBorder="1" applyAlignment="1">
      <alignment horizontal="right" vertical="top" wrapText="1"/>
    </xf>
    <xf numFmtId="4" fontId="11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57" xfId="0" applyBorder="1" applyAlignment="1"/>
    <xf numFmtId="0" fontId="0" fillId="0" borderId="62" xfId="0" applyBorder="1"/>
    <xf numFmtId="0" fontId="0" fillId="0" borderId="47" xfId="0" applyFill="1" applyBorder="1" applyAlignment="1">
      <alignment vertical="top"/>
    </xf>
    <xf numFmtId="0" fontId="15" fillId="0" borderId="10" xfId="0" applyFont="1" applyBorder="1" applyAlignment="1">
      <alignment horizontal="right" vertical="top" wrapText="1"/>
    </xf>
    <xf numFmtId="0" fontId="0" fillId="0" borderId="57" xfId="0" applyFill="1" applyBorder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9" fillId="0" borderId="2" xfId="1" applyFont="1" applyBorder="1" applyAlignment="1">
      <alignment horizontal="center" wrapText="1"/>
    </xf>
    <xf numFmtId="0" fontId="22" fillId="2" borderId="72" xfId="2" applyFont="1" applyFill="1" applyBorder="1"/>
    <xf numFmtId="0" fontId="22" fillId="2" borderId="73" xfId="2" applyFont="1" applyFill="1" applyBorder="1"/>
    <xf numFmtId="0" fontId="22" fillId="2" borderId="75" xfId="2" applyFont="1" applyFill="1" applyBorder="1" applyAlignment="1">
      <alignment horizontal="center"/>
    </xf>
    <xf numFmtId="0" fontId="22" fillId="2" borderId="76" xfId="2" applyFont="1" applyFill="1" applyBorder="1" applyAlignment="1">
      <alignment horizontal="center"/>
    </xf>
    <xf numFmtId="0" fontId="22" fillId="2" borderId="75" xfId="2" applyFont="1" applyFill="1" applyBorder="1" applyAlignment="1">
      <alignment horizontal="right" wrapText="1"/>
    </xf>
    <xf numFmtId="0" fontId="18" fillId="2" borderId="76" xfId="2" applyFont="1" applyFill="1" applyBorder="1" applyAlignment="1">
      <alignment vertical="top"/>
    </xf>
    <xf numFmtId="0" fontId="22" fillId="2" borderId="77" xfId="2" applyFont="1" applyFill="1" applyBorder="1" applyAlignment="1">
      <alignment horizontal="center" wrapText="1"/>
    </xf>
    <xf numFmtId="0" fontId="18" fillId="2" borderId="81" xfId="2" applyFont="1" applyFill="1" applyBorder="1"/>
    <xf numFmtId="0" fontId="18" fillId="2" borderId="82" xfId="2" applyFont="1" applyFill="1" applyBorder="1"/>
    <xf numFmtId="0" fontId="18" fillId="2" borderId="9" xfId="2" applyFont="1" applyFill="1" applyBorder="1"/>
    <xf numFmtId="0" fontId="18" fillId="2" borderId="77" xfId="2" applyFont="1" applyFill="1" applyBorder="1" applyAlignment="1">
      <alignment vertical="top"/>
    </xf>
    <xf numFmtId="0" fontId="22" fillId="2" borderId="87" xfId="2" applyFont="1" applyFill="1" applyBorder="1"/>
    <xf numFmtId="0" fontId="22" fillId="2" borderId="0" xfId="2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9" fillId="0" borderId="34" xfId="1" applyFont="1" applyBorder="1" applyAlignment="1">
      <alignment horizontal="center"/>
    </xf>
    <xf numFmtId="0" fontId="0" fillId="0" borderId="44" xfId="0" applyFill="1" applyBorder="1"/>
    <xf numFmtId="0" fontId="9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26" xfId="0" applyNumberFormat="1" applyFill="1" applyBorder="1"/>
    <xf numFmtId="0" fontId="0" fillId="0" borderId="30" xfId="0" applyBorder="1"/>
    <xf numFmtId="0" fontId="0" fillId="0" borderId="86" xfId="0" applyFill="1" applyBorder="1" applyAlignment="1">
      <alignment horizontal="right"/>
    </xf>
    <xf numFmtId="0" fontId="22" fillId="2" borderId="80" xfId="2" applyFont="1" applyFill="1" applyBorder="1" applyAlignment="1">
      <alignment horizontal="right" wrapText="1"/>
    </xf>
    <xf numFmtId="0" fontId="22" fillId="2" borderId="82" xfId="2" applyFont="1" applyFill="1" applyBorder="1" applyAlignment="1">
      <alignment horizontal="right" wrapText="1"/>
    </xf>
    <xf numFmtId="49" fontId="22" fillId="2" borderId="89" xfId="2" applyNumberFormat="1" applyFont="1" applyFill="1" applyBorder="1" applyAlignment="1">
      <alignment vertical="top" wrapText="1"/>
    </xf>
    <xf numFmtId="49" fontId="22" fillId="2" borderId="90" xfId="2" applyNumberFormat="1" applyFont="1" applyFill="1" applyBorder="1" applyAlignment="1">
      <alignment vertical="top" wrapText="1"/>
    </xf>
    <xf numFmtId="0" fontId="0" fillId="0" borderId="59" xfId="0" applyFill="1" applyBorder="1"/>
    <xf numFmtId="0" fontId="0" fillId="0" borderId="53" xfId="0" applyFill="1" applyBorder="1"/>
    <xf numFmtId="49" fontId="0" fillId="0" borderId="52" xfId="0" applyNumberFormat="1" applyBorder="1"/>
    <xf numFmtId="0" fontId="3" fillId="0" borderId="26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0" fillId="0" borderId="55" xfId="0" applyFill="1" applyBorder="1"/>
    <xf numFmtId="0" fontId="8" fillId="0" borderId="6" xfId="1" applyFont="1" applyBorder="1" applyAlignment="1">
      <alignment horizontal="right" vertical="top"/>
    </xf>
    <xf numFmtId="0" fontId="3" fillId="0" borderId="34" xfId="0" applyFont="1" applyBorder="1" applyAlignment="1">
      <alignment horizontal="center"/>
    </xf>
    <xf numFmtId="0" fontId="0" fillId="0" borderId="47" xfId="0" applyBorder="1" applyAlignment="1"/>
    <xf numFmtId="0" fontId="23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54" xfId="1" applyFont="1" applyBorder="1" applyAlignment="1">
      <alignment horizontal="center" vertic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86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" fontId="0" fillId="0" borderId="86" xfId="0" applyNumberFormat="1" applyFill="1" applyBorder="1"/>
    <xf numFmtId="0" fontId="0" fillId="0" borderId="86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5" xfId="0" applyNumberFormat="1" applyBorder="1"/>
    <xf numFmtId="4" fontId="0" fillId="0" borderId="65" xfId="0" applyNumberFormat="1" applyFill="1" applyBorder="1"/>
    <xf numFmtId="0" fontId="0" fillId="0" borderId="59" xfId="0" applyBorder="1" applyAlignment="1"/>
    <xf numFmtId="0" fontId="0" fillId="0" borderId="47" xfId="0" applyFont="1" applyFill="1" applyBorder="1"/>
    <xf numFmtId="0" fontId="0" fillId="0" borderId="63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0" fontId="0" fillId="0" borderId="52" xfId="0" applyFont="1" applyFill="1" applyBorder="1"/>
    <xf numFmtId="4" fontId="0" fillId="0" borderId="38" xfId="0" applyNumberFormat="1" applyBorder="1"/>
    <xf numFmtId="0" fontId="0" fillId="0" borderId="55" xfId="0" applyFill="1" applyBorder="1" applyAlignment="1">
      <alignment vertical="top"/>
    </xf>
    <xf numFmtId="0" fontId="0" fillId="0" borderId="4" xfId="0" applyBorder="1" applyAlignment="1">
      <alignment horizontal="right"/>
    </xf>
    <xf numFmtId="4" fontId="0" fillId="0" borderId="69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3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0" fillId="0" borderId="42" xfId="0" applyBorder="1"/>
    <xf numFmtId="49" fontId="11" fillId="0" borderId="52" xfId="0" applyNumberFormat="1" applyFont="1" applyBorder="1"/>
    <xf numFmtId="0" fontId="0" fillId="0" borderId="69" xfId="0" applyBorder="1"/>
    <xf numFmtId="0" fontId="23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9" fillId="0" borderId="54" xfId="1" applyFont="1" applyFill="1" applyBorder="1" applyAlignment="1">
      <alignment horizontal="center"/>
    </xf>
    <xf numFmtId="4" fontId="0" fillId="0" borderId="70" xfId="0" applyNumberFormat="1" applyBorder="1"/>
    <xf numFmtId="4" fontId="0" fillId="0" borderId="46" xfId="0" applyNumberFormat="1" applyBorder="1"/>
    <xf numFmtId="0" fontId="0" fillId="0" borderId="45" xfId="0" applyBorder="1"/>
    <xf numFmtId="4" fontId="0" fillId="0" borderId="93" xfId="0" applyNumberFormat="1" applyFill="1" applyBorder="1"/>
    <xf numFmtId="0" fontId="0" fillId="0" borderId="62" xfId="0" applyBorder="1" applyAlignment="1">
      <alignment horizontal="center" vertical="top"/>
    </xf>
    <xf numFmtId="0" fontId="7" fillId="0" borderId="9" xfId="0" applyFont="1" applyBorder="1" applyAlignment="1">
      <alignment horizontal="center"/>
    </xf>
    <xf numFmtId="0" fontId="18" fillId="2" borderId="88" xfId="2" applyFont="1" applyFill="1" applyBorder="1" applyAlignment="1">
      <alignment vertical="top"/>
    </xf>
    <xf numFmtId="0" fontId="18" fillId="2" borderId="85" xfId="2" applyFont="1" applyFill="1" applyBorder="1"/>
    <xf numFmtId="0" fontId="18" fillId="2" borderId="44" xfId="2" applyFont="1" applyFill="1" applyBorder="1"/>
    <xf numFmtId="0" fontId="0" fillId="0" borderId="25" xfId="0" applyBorder="1" applyAlignment="1">
      <alignment horizontal="right"/>
    </xf>
    <xf numFmtId="4" fontId="0" fillId="0" borderId="45" xfId="0" applyNumberFormat="1" applyBorder="1"/>
    <xf numFmtId="0" fontId="9" fillId="0" borderId="62" xfId="1" applyFont="1" applyFill="1" applyBorder="1" applyAlignment="1">
      <alignment horizontal="center"/>
    </xf>
    <xf numFmtId="0" fontId="0" fillId="0" borderId="44" xfId="0" applyBorder="1"/>
    <xf numFmtId="0" fontId="0" fillId="0" borderId="86" xfId="0" applyBorder="1" applyAlignment="1">
      <alignment vertical="top"/>
    </xf>
    <xf numFmtId="4" fontId="0" fillId="0" borderId="60" xfId="0" applyNumberFormat="1" applyFill="1" applyBorder="1"/>
    <xf numFmtId="4" fontId="0" fillId="0" borderId="54" xfId="0" applyNumberFormat="1" applyFill="1" applyBorder="1"/>
    <xf numFmtId="0" fontId="0" fillId="0" borderId="33" xfId="0" applyBorder="1"/>
    <xf numFmtId="0" fontId="9" fillId="0" borderId="26" xfId="1" applyFont="1" applyBorder="1" applyAlignment="1">
      <alignment horizontal="right" vertical="top"/>
    </xf>
    <xf numFmtId="0" fontId="0" fillId="0" borderId="28" xfId="0" applyFill="1" applyBorder="1"/>
    <xf numFmtId="0" fontId="22" fillId="2" borderId="80" xfId="2" applyFont="1" applyFill="1" applyBorder="1" applyAlignment="1">
      <alignment horizontal="center"/>
    </xf>
    <xf numFmtId="0" fontId="22" fillId="2" borderId="82" xfId="2" applyFont="1" applyFill="1" applyBorder="1" applyAlignment="1">
      <alignment horizontal="center"/>
    </xf>
    <xf numFmtId="0" fontId="22" fillId="2" borderId="83" xfId="2" applyFont="1" applyFill="1" applyBorder="1" applyAlignment="1">
      <alignment horizontal="right"/>
    </xf>
    <xf numFmtId="0" fontId="18" fillId="2" borderId="86" xfId="2" applyFont="1" applyFill="1" applyBorder="1" applyAlignment="1">
      <alignment horizontal="right"/>
    </xf>
    <xf numFmtId="0" fontId="18" fillId="2" borderId="29" xfId="2" applyFont="1" applyFill="1" applyBorder="1"/>
    <xf numFmtId="0" fontId="18" fillId="2" borderId="50" xfId="2" applyFont="1" applyFill="1" applyBorder="1" applyAlignment="1">
      <alignment horizontal="right"/>
    </xf>
    <xf numFmtId="0" fontId="0" fillId="0" borderId="35" xfId="0" applyBorder="1"/>
    <xf numFmtId="4" fontId="22" fillId="2" borderId="94" xfId="2" applyNumberFormat="1" applyFont="1" applyFill="1" applyBorder="1"/>
    <xf numFmtId="4" fontId="18" fillId="2" borderId="93" xfId="2" applyNumberFormat="1" applyFont="1" applyFill="1" applyBorder="1"/>
    <xf numFmtId="4" fontId="18" fillId="2" borderId="65" xfId="2" applyNumberFormat="1" applyFont="1" applyFill="1" applyBorder="1"/>
    <xf numFmtId="4" fontId="18" fillId="2" borderId="66" xfId="2" applyNumberFormat="1" applyFont="1" applyFill="1" applyBorder="1"/>
    <xf numFmtId="4" fontId="0" fillId="0" borderId="93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9" fillId="0" borderId="6" xfId="1" applyFont="1" applyBorder="1" applyAlignment="1">
      <alignment horizontal="center"/>
    </xf>
    <xf numFmtId="0" fontId="9" fillId="0" borderId="26" xfId="1" applyFont="1" applyBorder="1" applyAlignment="1">
      <alignment horizontal="center" vertical="top"/>
    </xf>
    <xf numFmtId="49" fontId="23" fillId="0" borderId="26" xfId="0" applyNumberFormat="1" applyFont="1" applyBorder="1" applyAlignment="1">
      <alignment horizontal="center" vertical="center"/>
    </xf>
    <xf numFmtId="0" fontId="11" fillId="0" borderId="54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93" xfId="0" applyNumberFormat="1" applyBorder="1" applyAlignment="1">
      <alignment horizontal="right"/>
    </xf>
    <xf numFmtId="4" fontId="11" fillId="0" borderId="64" xfId="0" applyNumberFormat="1" applyFont="1" applyBorder="1"/>
    <xf numFmtId="4" fontId="5" fillId="0" borderId="65" xfId="0" applyNumberFormat="1" applyFont="1" applyBorder="1"/>
    <xf numFmtId="0" fontId="0" fillId="0" borderId="13" xfId="0" applyBorder="1"/>
    <xf numFmtId="0" fontId="0" fillId="0" borderId="53" xfId="0" applyBorder="1"/>
    <xf numFmtId="0" fontId="11" fillId="0" borderId="25" xfId="0" applyFont="1" applyBorder="1" applyAlignment="1">
      <alignment horizontal="center"/>
    </xf>
    <xf numFmtId="0" fontId="9" fillId="0" borderId="54" xfId="1" applyFont="1" applyBorder="1" applyAlignment="1">
      <alignment horizontal="center" vertical="top"/>
    </xf>
    <xf numFmtId="4" fontId="0" fillId="0" borderId="69" xfId="0" applyNumberFormat="1" applyFill="1" applyBorder="1"/>
    <xf numFmtId="4" fontId="0" fillId="0" borderId="46" xfId="0" applyNumberFormat="1" applyFill="1" applyBorder="1"/>
    <xf numFmtId="0" fontId="0" fillId="0" borderId="69" xfId="0" applyBorder="1" applyAlignment="1">
      <alignment vertical="top"/>
    </xf>
    <xf numFmtId="4" fontId="0" fillId="0" borderId="70" xfId="0" applyNumberFormat="1" applyBorder="1" applyAlignment="1">
      <alignment vertical="top"/>
    </xf>
    <xf numFmtId="4" fontId="0" fillId="0" borderId="69" xfId="0" applyNumberFormat="1" applyFill="1" applyBorder="1" applyAlignment="1">
      <alignment vertical="top"/>
    </xf>
    <xf numFmtId="0" fontId="0" fillId="0" borderId="93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0" fillId="0" borderId="24" xfId="0" applyBorder="1"/>
    <xf numFmtId="0" fontId="9" fillId="0" borderId="42" xfId="1" applyFont="1" applyFill="1" applyBorder="1" applyAlignment="1">
      <alignment horizontal="center"/>
    </xf>
    <xf numFmtId="4" fontId="0" fillId="0" borderId="70" xfId="0" applyNumberFormat="1" applyFill="1" applyBorder="1"/>
    <xf numFmtId="4" fontId="0" fillId="0" borderId="45" xfId="0" applyNumberFormat="1" applyFill="1" applyBorder="1"/>
    <xf numFmtId="4" fontId="0" fillId="0" borderId="96" xfId="0" applyNumberFormat="1" applyFill="1" applyBorder="1"/>
    <xf numFmtId="0" fontId="9" fillId="0" borderId="26" xfId="1" applyFont="1" applyFill="1" applyBorder="1" applyAlignment="1">
      <alignment horizontal="center" wrapText="1"/>
    </xf>
    <xf numFmtId="0" fontId="9" fillId="0" borderId="25" xfId="1" applyFont="1" applyBorder="1" applyAlignment="1">
      <alignment horizontal="center" wrapText="1"/>
    </xf>
    <xf numFmtId="0" fontId="22" fillId="2" borderId="80" xfId="2" applyFont="1" applyFill="1" applyBorder="1" applyAlignment="1">
      <alignment horizontal="center" wrapText="1"/>
    </xf>
    <xf numFmtId="0" fontId="18" fillId="2" borderId="92" xfId="2" applyFont="1" applyFill="1" applyBorder="1"/>
    <xf numFmtId="0" fontId="22" fillId="2" borderId="72" xfId="2" applyFont="1" applyFill="1" applyBorder="1" applyAlignment="1">
      <alignment vertical="top"/>
    </xf>
    <xf numFmtId="0" fontId="0" fillId="0" borderId="51" xfId="0" applyBorder="1"/>
    <xf numFmtId="0" fontId="0" fillId="0" borderId="64" xfId="0" applyBorder="1" applyAlignment="1">
      <alignment horizontal="center" vertical="top"/>
    </xf>
    <xf numFmtId="0" fontId="18" fillId="2" borderId="95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18" fillId="2" borderId="80" xfId="2" applyFont="1" applyFill="1" applyBorder="1"/>
    <xf numFmtId="0" fontId="18" fillId="2" borderId="81" xfId="2" applyFont="1" applyFill="1" applyBorder="1" applyAlignment="1"/>
    <xf numFmtId="0" fontId="18" fillId="2" borderId="82" xfId="2" applyFont="1" applyFill="1" applyBorder="1" applyAlignment="1"/>
    <xf numFmtId="0" fontId="22" fillId="2" borderId="101" xfId="2" applyFont="1" applyFill="1" applyBorder="1" applyAlignment="1">
      <alignment horizontal="right"/>
    </xf>
    <xf numFmtId="4" fontId="22" fillId="2" borderId="54" xfId="2" applyNumberFormat="1" applyFont="1" applyFill="1" applyBorder="1"/>
    <xf numFmtId="0" fontId="22" fillId="2" borderId="98" xfId="2" applyFont="1" applyFill="1" applyBorder="1" applyAlignment="1">
      <alignment horizontal="right"/>
    </xf>
    <xf numFmtId="4" fontId="22" fillId="2" borderId="76" xfId="2" applyNumberFormat="1" applyFont="1" applyFill="1" applyBorder="1"/>
    <xf numFmtId="4" fontId="0" fillId="0" borderId="97" xfId="0" applyNumberFormat="1" applyBorder="1"/>
    <xf numFmtId="0" fontId="0" fillId="0" borderId="47" xfId="0" applyFill="1" applyBorder="1" applyAlignment="1">
      <alignment horizontal="left"/>
    </xf>
    <xf numFmtId="0" fontId="0" fillId="0" borderId="9" xfId="0" applyBorder="1" applyAlignment="1">
      <alignment horizontal="center" vertical="top"/>
    </xf>
    <xf numFmtId="49" fontId="19" fillId="0" borderId="47" xfId="0" applyNumberFormat="1" applyFont="1" applyBorder="1" applyAlignment="1">
      <alignment horizontal="center" vertical="center" wrapText="1"/>
    </xf>
    <xf numFmtId="49" fontId="11" fillId="0" borderId="67" xfId="0" applyNumberFormat="1" applyFont="1" applyBorder="1" applyAlignment="1">
      <alignment horizontal="center" vertical="center" wrapText="1"/>
    </xf>
    <xf numFmtId="49" fontId="11" fillId="0" borderId="86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6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22" fillId="2" borderId="102" xfId="2" applyFont="1" applyFill="1" applyBorder="1" applyAlignment="1">
      <alignment horizontal="center" wrapText="1"/>
    </xf>
    <xf numFmtId="49" fontId="18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0" fontId="0" fillId="0" borderId="69" xfId="0" applyFill="1" applyBorder="1"/>
    <xf numFmtId="4" fontId="0" fillId="0" borderId="34" xfId="0" applyNumberFormat="1" applyFill="1" applyBorder="1"/>
    <xf numFmtId="49" fontId="23" fillId="0" borderId="26" xfId="0" applyNumberFormat="1" applyFont="1" applyBorder="1" applyAlignment="1">
      <alignment vertical="center" wrapText="1"/>
    </xf>
    <xf numFmtId="0" fontId="0" fillId="0" borderId="19" xfId="0" applyFill="1" applyBorder="1"/>
    <xf numFmtId="0" fontId="0" fillId="0" borderId="9" xfId="0" applyFill="1" applyBorder="1" applyAlignment="1">
      <alignment vertical="top"/>
    </xf>
    <xf numFmtId="0" fontId="0" fillId="0" borderId="86" xfId="0" applyFill="1" applyBorder="1" applyAlignment="1">
      <alignment horizontal="right" vertical="top"/>
    </xf>
    <xf numFmtId="4" fontId="25" fillId="0" borderId="25" xfId="0" applyNumberFormat="1" applyFont="1" applyBorder="1"/>
    <xf numFmtId="4" fontId="25" fillId="0" borderId="18" xfId="0" applyNumberFormat="1" applyFont="1" applyBorder="1"/>
    <xf numFmtId="4" fontId="26" fillId="0" borderId="25" xfId="0" applyNumberFormat="1" applyFont="1" applyBorder="1"/>
    <xf numFmtId="4" fontId="25" fillId="0" borderId="18" xfId="0" applyNumberFormat="1" applyFont="1" applyFill="1" applyBorder="1"/>
    <xf numFmtId="0" fontId="0" fillId="0" borderId="39" xfId="0" applyBorder="1" applyAlignment="1"/>
    <xf numFmtId="49" fontId="23" fillId="0" borderId="2" xfId="0" applyNumberFormat="1" applyFont="1" applyBorder="1" applyAlignment="1">
      <alignment vertical="top" wrapText="1"/>
    </xf>
    <xf numFmtId="4" fontId="25" fillId="0" borderId="15" xfId="0" applyNumberFormat="1" applyFont="1" applyBorder="1"/>
    <xf numFmtId="4" fontId="25" fillId="0" borderId="25" xfId="0" applyNumberFormat="1" applyFont="1" applyBorder="1" applyAlignment="1">
      <alignment horizontal="right"/>
    </xf>
    <xf numFmtId="4" fontId="27" fillId="0" borderId="18" xfId="0" applyNumberFormat="1" applyFont="1" applyBorder="1" applyAlignment="1">
      <alignment horizontal="right"/>
    </xf>
    <xf numFmtId="4" fontId="25" fillId="0" borderId="18" xfId="0" applyNumberFormat="1" applyFont="1" applyBorder="1" applyAlignment="1">
      <alignment horizontal="right"/>
    </xf>
    <xf numFmtId="0" fontId="25" fillId="0" borderId="54" xfId="0" applyFont="1" applyBorder="1" applyAlignment="1">
      <alignment horizontal="right"/>
    </xf>
    <xf numFmtId="4" fontId="25" fillId="0" borderId="65" xfId="0" applyNumberFormat="1" applyFont="1" applyBorder="1" applyAlignment="1">
      <alignment horizontal="right" vertical="center"/>
    </xf>
    <xf numFmtId="4" fontId="25" fillId="0" borderId="18" xfId="0" applyNumberFormat="1" applyFont="1" applyBorder="1" applyAlignment="1">
      <alignment horizontal="right" vertical="center"/>
    </xf>
    <xf numFmtId="4" fontId="25" fillId="0" borderId="26" xfId="0" applyNumberFormat="1" applyFont="1" applyBorder="1"/>
    <xf numFmtId="4" fontId="25" fillId="2" borderId="93" xfId="2" applyNumberFormat="1" applyFont="1" applyFill="1" applyBorder="1"/>
    <xf numFmtId="4" fontId="25" fillId="2" borderId="18" xfId="2" applyNumberFormat="1" applyFont="1" applyFill="1" applyBorder="1" applyAlignment="1">
      <alignment horizontal="right"/>
    </xf>
    <xf numFmtId="4" fontId="25" fillId="2" borderId="18" xfId="2" applyNumberFormat="1" applyFont="1" applyFill="1" applyBorder="1"/>
    <xf numFmtId="4" fontId="25" fillId="2" borderId="25" xfId="2" applyNumberFormat="1" applyFont="1" applyFill="1" applyBorder="1"/>
    <xf numFmtId="0" fontId="11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18" fillId="2" borderId="43" xfId="2" applyFont="1" applyFill="1" applyBorder="1"/>
    <xf numFmtId="0" fontId="22" fillId="2" borderId="88" xfId="2" applyFont="1" applyFill="1" applyBorder="1" applyAlignment="1">
      <alignment horizontal="center" wrapText="1"/>
    </xf>
    <xf numFmtId="0" fontId="22" fillId="2" borderId="9" xfId="2" applyFont="1" applyFill="1" applyBorder="1" applyAlignment="1">
      <alignment horizontal="center" wrapText="1"/>
    </xf>
    <xf numFmtId="17" fontId="18" fillId="2" borderId="9" xfId="2" applyNumberFormat="1" applyFont="1" applyFill="1" applyBorder="1"/>
    <xf numFmtId="0" fontId="18" fillId="2" borderId="9" xfId="2" applyFont="1" applyFill="1" applyBorder="1" applyAlignment="1">
      <alignment vertical="top" wrapText="1"/>
    </xf>
    <xf numFmtId="49" fontId="23" fillId="0" borderId="5" xfId="0" applyNumberFormat="1" applyFont="1" applyBorder="1" applyAlignment="1">
      <alignment vertical="top" wrapText="1"/>
    </xf>
    <xf numFmtId="4" fontId="25" fillId="0" borderId="14" xfId="0" applyNumberFormat="1" applyFont="1" applyBorder="1"/>
    <xf numFmtId="0" fontId="27" fillId="0" borderId="46" xfId="0" applyFont="1" applyBorder="1"/>
    <xf numFmtId="0" fontId="27" fillId="0" borderId="70" xfId="0" applyFont="1" applyBorder="1"/>
    <xf numFmtId="4" fontId="27" fillId="0" borderId="62" xfId="0" applyNumberFormat="1" applyFont="1" applyBorder="1"/>
    <xf numFmtId="0" fontId="0" fillId="0" borderId="54" xfId="0" applyBorder="1" applyAlignment="1"/>
    <xf numFmtId="0" fontId="0" fillId="0" borderId="93" xfId="0" applyBorder="1" applyAlignment="1">
      <alignment horizontal="center" vertical="top"/>
    </xf>
    <xf numFmtId="49" fontId="11" fillId="0" borderId="59" xfId="0" applyNumberFormat="1" applyFont="1" applyBorder="1" applyAlignment="1">
      <alignment horizontal="center" vertical="center" wrapText="1"/>
    </xf>
    <xf numFmtId="4" fontId="25" fillId="0" borderId="32" xfId="0" applyNumberFormat="1" applyFont="1" applyBorder="1"/>
    <xf numFmtId="4" fontId="27" fillId="0" borderId="65" xfId="0" applyNumberFormat="1" applyFont="1" applyBorder="1"/>
    <xf numFmtId="0" fontId="27" fillId="0" borderId="69" xfId="0" applyFont="1" applyBorder="1"/>
    <xf numFmtId="4" fontId="25" fillId="2" borderId="32" xfId="2" applyNumberFormat="1" applyFont="1" applyFill="1" applyBorder="1"/>
    <xf numFmtId="4" fontId="25" fillId="2" borderId="26" xfId="2" applyNumberFormat="1" applyFont="1" applyFill="1" applyBorder="1"/>
    <xf numFmtId="0" fontId="27" fillId="0" borderId="96" xfId="0" applyFont="1" applyBorder="1"/>
    <xf numFmtId="4" fontId="27" fillId="0" borderId="66" xfId="0" applyNumberFormat="1" applyFont="1" applyBorder="1"/>
    <xf numFmtId="4" fontId="27" fillId="0" borderId="93" xfId="0" applyNumberFormat="1" applyFont="1" applyBorder="1"/>
    <xf numFmtId="4" fontId="25" fillId="0" borderId="65" xfId="0" applyNumberFormat="1" applyFont="1" applyBorder="1"/>
    <xf numFmtId="49" fontId="23" fillId="0" borderId="34" xfId="0" applyNumberFormat="1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22" fillId="2" borderId="76" xfId="2" applyFont="1" applyFill="1" applyBorder="1" applyAlignment="1">
      <alignment horizontal="center" wrapText="1"/>
    </xf>
    <xf numFmtId="4" fontId="25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5" fillId="0" borderId="21" xfId="0" applyNumberFormat="1" applyFont="1" applyBorder="1"/>
    <xf numFmtId="4" fontId="28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1" fillId="0" borderId="1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11" fillId="0" borderId="34" xfId="0" applyFont="1" applyBorder="1" applyAlignment="1">
      <alignment horizontal="center"/>
    </xf>
    <xf numFmtId="0" fontId="0" fillId="0" borderId="9" xfId="0" applyBorder="1"/>
    <xf numFmtId="0" fontId="11" fillId="0" borderId="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7" fillId="0" borderId="54" xfId="0" applyNumberFormat="1" applyFont="1" applyBorder="1" applyAlignment="1">
      <alignment vertical="top" wrapText="1"/>
    </xf>
    <xf numFmtId="0" fontId="11" fillId="0" borderId="54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1" fillId="0" borderId="26" xfId="0" applyFont="1" applyBorder="1" applyAlignment="1">
      <alignment horizontal="center"/>
    </xf>
    <xf numFmtId="0" fontId="3" fillId="0" borderId="5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0" fillId="0" borderId="59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4" xfId="0" applyBorder="1" applyAlignment="1">
      <alignment vertical="top"/>
    </xf>
    <xf numFmtId="0" fontId="11" fillId="0" borderId="2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48" xfId="0" applyBorder="1"/>
    <xf numFmtId="0" fontId="11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3" xfId="0" applyBorder="1"/>
    <xf numFmtId="0" fontId="0" fillId="0" borderId="65" xfId="0" applyBorder="1"/>
    <xf numFmtId="0" fontId="0" fillId="0" borderId="46" xfId="0" applyBorder="1" applyAlignment="1">
      <alignment vertical="top"/>
    </xf>
    <xf numFmtId="0" fontId="11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7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11" fillId="0" borderId="54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6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6" xfId="0" applyBorder="1" applyAlignment="1">
      <alignment vertical="top"/>
    </xf>
    <xf numFmtId="0" fontId="29" fillId="0" borderId="26" xfId="1" applyFont="1" applyFill="1" applyBorder="1" applyAlignment="1">
      <alignment horizontal="center" wrapText="1"/>
    </xf>
    <xf numFmtId="0" fontId="29" fillId="0" borderId="25" xfId="1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7" xfId="0" applyFill="1" applyBorder="1" applyAlignment="1">
      <alignment horizontal="right"/>
    </xf>
    <xf numFmtId="0" fontId="0" fillId="0" borderId="38" xfId="0" applyBorder="1"/>
    <xf numFmtId="0" fontId="0" fillId="0" borderId="60" xfId="0" applyFill="1" applyBorder="1"/>
    <xf numFmtId="0" fontId="0" fillId="0" borderId="60" xfId="0" applyBorder="1"/>
    <xf numFmtId="0" fontId="0" fillId="0" borderId="93" xfId="0" applyBorder="1" applyAlignment="1">
      <alignment vertical="top"/>
    </xf>
    <xf numFmtId="4" fontId="18" fillId="0" borderId="65" xfId="0" applyNumberFormat="1" applyFont="1" applyBorder="1"/>
    <xf numFmtId="0" fontId="0" fillId="2" borderId="26" xfId="0" applyFill="1" applyBorder="1"/>
    <xf numFmtId="0" fontId="0" fillId="2" borderId="54" xfId="0" applyFill="1" applyBorder="1"/>
    <xf numFmtId="4" fontId="25" fillId="0" borderId="6" xfId="0" applyNumberFormat="1" applyFont="1" applyBorder="1"/>
    <xf numFmtId="4" fontId="0" fillId="0" borderId="49" xfId="0" applyNumberFormat="1" applyBorder="1"/>
    <xf numFmtId="0" fontId="0" fillId="0" borderId="104" xfId="0" applyBorder="1"/>
    <xf numFmtId="4" fontId="25" fillId="0" borderId="35" xfId="0" applyNumberFormat="1" applyFont="1" applyBorder="1"/>
    <xf numFmtId="4" fontId="0" fillId="0" borderId="39" xfId="0" applyNumberFormat="1" applyFill="1" applyBorder="1"/>
    <xf numFmtId="0" fontId="0" fillId="0" borderId="103" xfId="0" applyBorder="1"/>
    <xf numFmtId="0" fontId="11" fillId="0" borderId="33" xfId="0" applyFont="1" applyBorder="1" applyAlignment="1">
      <alignment wrapText="1"/>
    </xf>
    <xf numFmtId="4" fontId="11" fillId="0" borderId="21" xfId="0" applyNumberFormat="1" applyFont="1" applyBorder="1"/>
    <xf numFmtId="49" fontId="23" fillId="0" borderId="3" xfId="0" applyNumberFormat="1" applyFont="1" applyBorder="1" applyAlignment="1">
      <alignment vertical="top" wrapText="1"/>
    </xf>
    <xf numFmtId="0" fontId="11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3" xfId="0" applyBorder="1" applyAlignment="1">
      <alignment vertical="top"/>
    </xf>
    <xf numFmtId="0" fontId="10" fillId="0" borderId="34" xfId="0" applyFont="1" applyBorder="1"/>
    <xf numFmtId="0" fontId="9" fillId="0" borderId="1" xfId="1" applyFont="1" applyBorder="1" applyAlignment="1">
      <alignment horizontal="center"/>
    </xf>
    <xf numFmtId="0" fontId="9" fillId="0" borderId="52" xfId="1" applyFont="1" applyBorder="1" applyAlignment="1">
      <alignment horizontal="center"/>
    </xf>
    <xf numFmtId="0" fontId="0" fillId="0" borderId="27" xfId="0" applyFill="1" applyBorder="1"/>
    <xf numFmtId="0" fontId="11" fillId="0" borderId="28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9" fillId="0" borderId="2" xfId="1" applyFont="1" applyFill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0" fillId="0" borderId="9" xfId="0" applyBorder="1"/>
    <xf numFmtId="4" fontId="25" fillId="0" borderId="69" xfId="0" applyNumberFormat="1" applyFont="1" applyBorder="1" applyAlignment="1">
      <alignment horizontal="right" vertical="center"/>
    </xf>
    <xf numFmtId="0" fontId="0" fillId="0" borderId="33" xfId="0" applyFill="1" applyBorder="1"/>
    <xf numFmtId="0" fontId="11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1" fillId="0" borderId="26" xfId="0" applyFont="1" applyBorder="1" applyAlignment="1"/>
    <xf numFmtId="0" fontId="0" fillId="0" borderId="25" xfId="0" applyBorder="1" applyAlignment="1"/>
    <xf numFmtId="0" fontId="11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1" fillId="0" borderId="32" xfId="0" applyFont="1" applyBorder="1" applyAlignment="1"/>
    <xf numFmtId="0" fontId="11" fillId="0" borderId="32" xfId="0" applyFont="1" applyBorder="1"/>
    <xf numFmtId="4" fontId="25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5" xfId="0" applyNumberFormat="1" applyBorder="1" applyAlignment="1">
      <alignment horizontal="right"/>
    </xf>
    <xf numFmtId="4" fontId="0" fillId="0" borderId="106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19" fillId="0" borderId="25" xfId="0" applyNumberFormat="1" applyFont="1" applyBorder="1" applyAlignment="1">
      <alignment horizontal="center" vertical="center" wrapText="1"/>
    </xf>
    <xf numFmtId="4" fontId="18" fillId="0" borderId="33" xfId="0" applyNumberFormat="1" applyFont="1" applyBorder="1"/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11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1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22" fillId="2" borderId="54" xfId="2" applyFont="1" applyFill="1" applyBorder="1" applyAlignment="1">
      <alignment horizontal="right" wrapText="1"/>
    </xf>
    <xf numFmtId="4" fontId="18" fillId="0" borderId="64" xfId="0" applyNumberFormat="1" applyFont="1" applyBorder="1"/>
    <xf numFmtId="0" fontId="22" fillId="2" borderId="87" xfId="2" applyFont="1" applyFill="1" applyBorder="1" applyAlignment="1">
      <alignment horizontal="right" wrapText="1"/>
    </xf>
    <xf numFmtId="49" fontId="22" fillId="2" borderId="87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17" fontId="0" fillId="0" borderId="54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11" fillId="0" borderId="26" xfId="0" applyFont="1" applyBorder="1" applyAlignment="1">
      <alignment horizontal="center"/>
    </xf>
    <xf numFmtId="0" fontId="0" fillId="0" borderId="93" xfId="0" applyBorder="1"/>
    <xf numFmtId="0" fontId="0" fillId="0" borderId="65" xfId="0" applyBorder="1"/>
    <xf numFmtId="0" fontId="9" fillId="0" borderId="1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4" fontId="25" fillId="0" borderId="10" xfId="0" applyNumberFormat="1" applyFont="1" applyBorder="1"/>
    <xf numFmtId="0" fontId="9" fillId="0" borderId="66" xfId="1" applyFont="1" applyFill="1" applyBorder="1" applyAlignment="1">
      <alignment horizontal="center"/>
    </xf>
    <xf numFmtId="0" fontId="0" fillId="0" borderId="9" xfId="0" applyBorder="1"/>
    <xf numFmtId="0" fontId="0" fillId="0" borderId="53" xfId="0" applyFill="1" applyBorder="1" applyAlignment="1">
      <alignment vertical="top"/>
    </xf>
    <xf numFmtId="0" fontId="9" fillId="0" borderId="54" xfId="1" applyFont="1" applyBorder="1" applyAlignment="1">
      <alignment horizontal="center" wrapText="1"/>
    </xf>
    <xf numFmtId="0" fontId="0" fillId="0" borderId="9" xfId="0" applyBorder="1"/>
    <xf numFmtId="49" fontId="23" fillId="0" borderId="32" xfId="0" applyNumberFormat="1" applyFont="1" applyBorder="1" applyAlignment="1">
      <alignment horizontal="center" vertical="top" wrapText="1"/>
    </xf>
    <xf numFmtId="49" fontId="23" fillId="0" borderId="0" xfId="0" applyNumberFormat="1" applyFont="1" applyBorder="1" applyAlignment="1">
      <alignment horizontal="center" vertical="top" wrapText="1"/>
    </xf>
    <xf numFmtId="0" fontId="22" fillId="2" borderId="34" xfId="2" applyFont="1" applyFill="1" applyBorder="1" applyAlignment="1">
      <alignment horizontal="right" wrapText="1"/>
    </xf>
    <xf numFmtId="49" fontId="22" fillId="2" borderId="34" xfId="2" applyNumberFormat="1" applyFont="1" applyFill="1" applyBorder="1" applyAlignment="1">
      <alignment vertical="top" wrapText="1"/>
    </xf>
    <xf numFmtId="0" fontId="0" fillId="0" borderId="1" xfId="0" applyBorder="1"/>
    <xf numFmtId="4" fontId="25" fillId="0" borderId="6" xfId="0" applyNumberFormat="1" applyFont="1" applyBorder="1" applyAlignment="1">
      <alignment horizontal="right" vertical="center"/>
    </xf>
    <xf numFmtId="4" fontId="25" fillId="0" borderId="0" xfId="0" applyNumberFormat="1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top"/>
    </xf>
    <xf numFmtId="0" fontId="0" fillId="0" borderId="24" xfId="0" applyBorder="1" applyAlignment="1"/>
    <xf numFmtId="0" fontId="0" fillId="0" borderId="9" xfId="0" applyBorder="1"/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65" xfId="0" applyBorder="1"/>
    <xf numFmtId="0" fontId="3" fillId="0" borderId="10" xfId="0" applyFont="1" applyBorder="1" applyAlignment="1">
      <alignment horizontal="center"/>
    </xf>
    <xf numFmtId="0" fontId="9" fillId="0" borderId="71" xfId="1" applyFont="1" applyFill="1" applyBorder="1" applyAlignment="1">
      <alignment horizontal="center"/>
    </xf>
    <xf numFmtId="0" fontId="9" fillId="0" borderId="38" xfId="1" applyFont="1" applyFill="1" applyBorder="1" applyAlignment="1">
      <alignment horizontal="center"/>
    </xf>
    <xf numFmtId="4" fontId="25" fillId="0" borderId="15" xfId="0" applyNumberFormat="1" applyFont="1" applyFill="1" applyBorder="1"/>
    <xf numFmtId="4" fontId="25" fillId="0" borderId="15" xfId="0" applyNumberFormat="1" applyFont="1" applyBorder="1" applyAlignment="1">
      <alignment horizontal="right" vertical="center"/>
    </xf>
    <xf numFmtId="0" fontId="0" fillId="0" borderId="103" xfId="0" applyFill="1" applyBorder="1"/>
    <xf numFmtId="4" fontId="28" fillId="0" borderId="15" xfId="0" applyNumberFormat="1" applyFont="1" applyBorder="1"/>
    <xf numFmtId="4" fontId="3" fillId="0" borderId="26" xfId="0" applyNumberFormat="1" applyFont="1" applyBorder="1"/>
    <xf numFmtId="0" fontId="22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8" fillId="0" borderId="54" xfId="0" applyNumberFormat="1" applyFont="1" applyBorder="1"/>
    <xf numFmtId="0" fontId="22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11" fillId="0" borderId="10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8" xfId="0" applyFont="1" applyBorder="1" applyAlignment="1">
      <alignment vertical="top"/>
    </xf>
    <xf numFmtId="0" fontId="11" fillId="0" borderId="6" xfId="0" applyFont="1" applyBorder="1" applyAlignment="1">
      <alignment horizontal="center"/>
    </xf>
    <xf numFmtId="0" fontId="11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0" fontId="0" fillId="0" borderId="16" xfId="0" applyBorder="1" applyAlignment="1"/>
    <xf numFmtId="49" fontId="23" fillId="0" borderId="26" xfId="0" applyNumberFormat="1" applyFont="1" applyBorder="1" applyAlignment="1">
      <alignment vertical="top" wrapText="1"/>
    </xf>
    <xf numFmtId="0" fontId="0" fillId="0" borderId="9" xfId="0" applyBorder="1"/>
    <xf numFmtId="0" fontId="11" fillId="0" borderId="17" xfId="0" applyFont="1" applyBorder="1" applyAlignment="1">
      <alignment horizontal="center"/>
    </xf>
    <xf numFmtId="0" fontId="0" fillId="0" borderId="1" xfId="0" applyFill="1" applyBorder="1"/>
    <xf numFmtId="0" fontId="0" fillId="0" borderId="55" xfId="0" applyBorder="1" applyAlignment="1"/>
    <xf numFmtId="0" fontId="0" fillId="0" borderId="43" xfId="0" applyBorder="1" applyAlignment="1"/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4" xfId="0" applyBorder="1" applyAlignment="1">
      <alignment vertical="top"/>
    </xf>
    <xf numFmtId="0" fontId="0" fillId="0" borderId="65" xfId="0" applyBorder="1"/>
    <xf numFmtId="4" fontId="0" fillId="0" borderId="42" xfId="0" applyNumberFormat="1" applyFill="1" applyBorder="1"/>
    <xf numFmtId="0" fontId="23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0" xfId="0" applyBorder="1" applyAlignment="1"/>
    <xf numFmtId="49" fontId="17" fillId="0" borderId="0" xfId="0" applyNumberFormat="1" applyFont="1" applyBorder="1" applyAlignment="1">
      <alignment vertical="top" wrapText="1"/>
    </xf>
    <xf numFmtId="0" fontId="9" fillId="0" borderId="0" xfId="1" applyFont="1" applyBorder="1" applyAlignment="1">
      <alignment horizontal="right"/>
    </xf>
    <xf numFmtId="49" fontId="23" fillId="0" borderId="25" xfId="0" applyNumberFormat="1" applyFont="1" applyBorder="1" applyAlignment="1">
      <alignment horizontal="center" vertical="top" wrapText="1"/>
    </xf>
    <xf numFmtId="49" fontId="24" fillId="0" borderId="8" xfId="0" applyNumberFormat="1" applyFont="1" applyBorder="1" applyAlignment="1">
      <alignment vertical="top" wrapText="1"/>
    </xf>
    <xf numFmtId="49" fontId="24" fillId="0" borderId="20" xfId="0" applyNumberFormat="1" applyFont="1" applyBorder="1" applyAlignment="1">
      <alignment vertical="top" wrapText="1"/>
    </xf>
    <xf numFmtId="49" fontId="24" fillId="0" borderId="4" xfId="0" applyNumberFormat="1" applyFont="1" applyBorder="1" applyAlignment="1">
      <alignment vertical="top" wrapText="1"/>
    </xf>
    <xf numFmtId="0" fontId="0" fillId="0" borderId="65" xfId="0" applyBorder="1"/>
    <xf numFmtId="0" fontId="0" fillId="0" borderId="19" xfId="0" applyBorder="1"/>
    <xf numFmtId="0" fontId="22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11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11" fillId="0" borderId="0" xfId="0" applyFont="1" applyBorder="1" applyAlignment="1"/>
    <xf numFmtId="0" fontId="0" fillId="0" borderId="66" xfId="0" applyFill="1" applyBorder="1" applyAlignment="1">
      <alignment horizontal="right"/>
    </xf>
    <xf numFmtId="0" fontId="22" fillId="2" borderId="26" xfId="2" applyFont="1" applyFill="1" applyBorder="1" applyAlignment="1">
      <alignment vertical="top"/>
    </xf>
    <xf numFmtId="0" fontId="22" fillId="2" borderId="74" xfId="2" applyFont="1" applyFill="1" applyBorder="1"/>
    <xf numFmtId="0" fontId="22" fillId="2" borderId="10" xfId="2" applyFont="1" applyFill="1" applyBorder="1" applyAlignment="1">
      <alignment vertical="top"/>
    </xf>
    <xf numFmtId="0" fontId="22" fillId="2" borderId="17" xfId="2" applyFont="1" applyFill="1" applyBorder="1" applyAlignment="1">
      <alignment vertical="top"/>
    </xf>
    <xf numFmtId="0" fontId="22" fillId="2" borderId="6" xfId="2" applyFont="1" applyFill="1" applyBorder="1" applyAlignment="1">
      <alignment vertical="top"/>
    </xf>
    <xf numFmtId="49" fontId="22" fillId="2" borderId="107" xfId="2" applyNumberFormat="1" applyFont="1" applyFill="1" applyBorder="1"/>
    <xf numFmtId="0" fontId="22" fillId="2" borderId="73" xfId="2" applyFont="1" applyFill="1" applyBorder="1" applyAlignment="1">
      <alignment vertical="top"/>
    </xf>
    <xf numFmtId="0" fontId="22" fillId="2" borderId="12" xfId="2" applyFont="1" applyFill="1" applyBorder="1" applyAlignment="1">
      <alignment vertical="top"/>
    </xf>
    <xf numFmtId="0" fontId="22" fillId="2" borderId="30" xfId="2" applyFont="1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9" fillId="0" borderId="54" xfId="1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0" fillId="0" borderId="65" xfId="0" applyBorder="1"/>
    <xf numFmtId="0" fontId="9" fillId="0" borderId="34" xfId="1" applyFont="1" applyBorder="1" applyAlignment="1">
      <alignment horizontal="right"/>
    </xf>
    <xf numFmtId="0" fontId="0" fillId="0" borderId="52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57" xfId="0" applyBorder="1"/>
    <xf numFmtId="0" fontId="0" fillId="0" borderId="9" xfId="0" applyBorder="1"/>
    <xf numFmtId="0" fontId="15" fillId="0" borderId="26" xfId="0" applyFont="1" applyBorder="1" applyAlignment="1">
      <alignment horizontal="right" vertical="top" wrapText="1"/>
    </xf>
    <xf numFmtId="0" fontId="11" fillId="0" borderId="25" xfId="0" applyFont="1" applyBorder="1" applyAlignment="1"/>
    <xf numFmtId="49" fontId="24" fillId="0" borderId="33" xfId="0" applyNumberFormat="1" applyFont="1" applyBorder="1" applyAlignment="1">
      <alignment vertical="top" wrapText="1"/>
    </xf>
    <xf numFmtId="0" fontId="0" fillId="0" borderId="57" xfId="0" applyFill="1" applyBorder="1" applyAlignment="1">
      <alignment vertical="top"/>
    </xf>
    <xf numFmtId="49" fontId="23" fillId="0" borderId="54" xfId="0" applyNumberFormat="1" applyFont="1" applyBorder="1" applyAlignment="1">
      <alignment horizontal="center" vertical="top" wrapText="1"/>
    </xf>
    <xf numFmtId="49" fontId="24" fillId="0" borderId="42" xfId="0" applyNumberFormat="1" applyFont="1" applyBorder="1" applyAlignment="1">
      <alignment vertical="top" wrapText="1"/>
    </xf>
    <xf numFmtId="49" fontId="23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29" fillId="0" borderId="54" xfId="1" applyFont="1" applyBorder="1" applyAlignment="1">
      <alignment horizontal="center"/>
    </xf>
    <xf numFmtId="0" fontId="0" fillId="0" borderId="57" xfId="0" applyBorder="1"/>
    <xf numFmtId="0" fontId="0" fillId="0" borderId="9" xfId="0" applyBorder="1"/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7" xfId="0" applyBorder="1"/>
    <xf numFmtId="0" fontId="0" fillId="0" borderId="25" xfId="0" applyBorder="1" applyAlignment="1">
      <alignment vertical="top"/>
    </xf>
    <xf numFmtId="0" fontId="11" fillId="0" borderId="26" xfId="0" applyFont="1" applyBorder="1" applyAlignment="1">
      <alignment horizontal="center" vertical="top"/>
    </xf>
    <xf numFmtId="0" fontId="0" fillId="0" borderId="41" xfId="0" applyBorder="1"/>
    <xf numFmtId="0" fontId="11" fillId="0" borderId="0" xfId="0" applyFont="1" applyAlignment="1">
      <alignment wrapText="1"/>
    </xf>
    <xf numFmtId="0" fontId="11" fillId="0" borderId="26" xfId="0" applyFont="1" applyBorder="1"/>
    <xf numFmtId="0" fontId="0" fillId="2" borderId="17" xfId="0" applyFill="1" applyBorder="1"/>
    <xf numFmtId="0" fontId="0" fillId="2" borderId="57" xfId="0" applyFill="1" applyBorder="1" applyAlignment="1">
      <alignment vertical="top"/>
    </xf>
    <xf numFmtId="49" fontId="23" fillId="0" borderId="26" xfId="0" applyNumberFormat="1" applyFont="1" applyBorder="1" applyAlignment="1">
      <alignment horizontal="center" vertical="top" wrapText="1"/>
    </xf>
    <xf numFmtId="49" fontId="23" fillId="0" borderId="54" xfId="0" applyNumberFormat="1" applyFont="1" applyBorder="1" applyAlignment="1">
      <alignment horizontal="center" vertical="top"/>
    </xf>
    <xf numFmtId="49" fontId="23" fillId="0" borderId="26" xfId="0" applyNumberFormat="1" applyFont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center" vertical="top"/>
    </xf>
    <xf numFmtId="49" fontId="24" fillId="0" borderId="26" xfId="0" applyNumberFormat="1" applyFont="1" applyBorder="1" applyAlignment="1">
      <alignment horizontal="center" wrapText="1"/>
    </xf>
    <xf numFmtId="49" fontId="24" fillId="0" borderId="54" xfId="0" applyNumberFormat="1" applyFont="1" applyBorder="1" applyAlignment="1">
      <alignment horizontal="center" wrapText="1"/>
    </xf>
    <xf numFmtId="49" fontId="23" fillId="0" borderId="26" xfId="0" applyNumberFormat="1" applyFont="1" applyBorder="1" applyAlignment="1">
      <alignment horizontal="center" wrapText="1"/>
    </xf>
    <xf numFmtId="49" fontId="23" fillId="0" borderId="25" xfId="0" applyNumberFormat="1" applyFont="1" applyBorder="1" applyAlignment="1">
      <alignment horizontal="center"/>
    </xf>
    <xf numFmtId="0" fontId="16" fillId="0" borderId="25" xfId="0" applyFont="1" applyBorder="1" applyAlignment="1">
      <alignment horizontal="center" wrapText="1"/>
    </xf>
    <xf numFmtId="49" fontId="24" fillId="0" borderId="26" xfId="0" applyNumberFormat="1" applyFont="1" applyBorder="1" applyAlignment="1">
      <alignment horizontal="center"/>
    </xf>
    <xf numFmtId="49" fontId="24" fillId="0" borderId="54" xfId="0" applyNumberFormat="1" applyFont="1" applyBorder="1" applyAlignment="1">
      <alignment horizontal="center"/>
    </xf>
    <xf numFmtId="49" fontId="23" fillId="0" borderId="54" xfId="0" applyNumberFormat="1" applyFont="1" applyBorder="1" applyAlignment="1">
      <alignment horizontal="center" wrapText="1"/>
    </xf>
    <xf numFmtId="0" fontId="0" fillId="0" borderId="57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67" xfId="0" applyFill="1" applyBorder="1" applyAlignment="1"/>
    <xf numFmtId="0" fontId="9" fillId="0" borderId="10" xfId="1" applyFont="1" applyFill="1" applyBorder="1" applyAlignment="1">
      <alignment horizontal="center" wrapText="1"/>
    </xf>
    <xf numFmtId="0" fontId="9" fillId="0" borderId="17" xfId="1" applyFont="1" applyBorder="1" applyAlignment="1">
      <alignment horizontal="center" wrapText="1"/>
    </xf>
    <xf numFmtId="4" fontId="0" fillId="0" borderId="68" xfId="0" applyNumberFormat="1" applyFill="1" applyBorder="1"/>
    <xf numFmtId="0" fontId="0" fillId="0" borderId="67" xfId="0" applyFill="1" applyBorder="1"/>
    <xf numFmtId="4" fontId="25" fillId="0" borderId="56" xfId="0" applyNumberFormat="1" applyFont="1" applyBorder="1"/>
    <xf numFmtId="0" fontId="0" fillId="0" borderId="67" xfId="0" applyFill="1" applyBorder="1" applyAlignment="1">
      <alignment vertical="top"/>
    </xf>
    <xf numFmtId="0" fontId="0" fillId="2" borderId="49" xfId="0" applyFill="1" applyBorder="1" applyAlignment="1"/>
    <xf numFmtId="0" fontId="0" fillId="0" borderId="32" xfId="0" applyBorder="1" applyAlignment="1">
      <alignment horizontal="right"/>
    </xf>
    <xf numFmtId="0" fontId="22" fillId="2" borderId="54" xfId="2" applyFont="1" applyFill="1" applyBorder="1" applyAlignment="1">
      <alignment vertical="top"/>
    </xf>
    <xf numFmtId="0" fontId="11" fillId="0" borderId="42" xfId="0" applyFont="1" applyBorder="1" applyAlignment="1">
      <alignment vertical="top"/>
    </xf>
    <xf numFmtId="0" fontId="22" fillId="2" borderId="0" xfId="2" applyFont="1" applyFill="1" applyBorder="1" applyAlignment="1">
      <alignment vertical="top"/>
    </xf>
    <xf numFmtId="0" fontId="20" fillId="0" borderId="44" xfId="0" applyFont="1" applyFill="1" applyBorder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1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26" xfId="0" applyBorder="1" applyAlignment="1">
      <alignment vertical="center"/>
    </xf>
    <xf numFmtId="0" fontId="16" fillId="0" borderId="54" xfId="0" applyFont="1" applyBorder="1" applyAlignment="1">
      <alignment vertical="top"/>
    </xf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9" fillId="0" borderId="25" xfId="1" applyFont="1" applyBorder="1" applyAlignment="1">
      <alignment horizontal="right" vertical="top"/>
    </xf>
    <xf numFmtId="0" fontId="9" fillId="0" borderId="26" xfId="1" applyFont="1" applyBorder="1" applyAlignment="1">
      <alignment vertical="top"/>
    </xf>
    <xf numFmtId="0" fontId="16" fillId="0" borderId="26" xfId="0" applyFont="1" applyBorder="1" applyAlignment="1">
      <alignment vertical="top"/>
    </xf>
    <xf numFmtId="0" fontId="0" fillId="0" borderId="49" xfId="0" applyBorder="1" applyAlignment="1"/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16" fillId="0" borderId="0" xfId="0" applyFont="1" applyBorder="1" applyAlignment="1">
      <alignment vertical="top"/>
    </xf>
    <xf numFmtId="0" fontId="0" fillId="0" borderId="53" xfId="0" applyFill="1" applyBorder="1" applyAlignment="1">
      <alignment horizontal="left"/>
    </xf>
    <xf numFmtId="0" fontId="0" fillId="0" borderId="3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30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22" fillId="2" borderId="18" xfId="2" applyFont="1" applyFill="1" applyBorder="1" applyAlignment="1">
      <alignment vertical="top"/>
    </xf>
    <xf numFmtId="0" fontId="11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0" fillId="0" borderId="49" xfId="0" applyFill="1" applyBorder="1" applyAlignment="1">
      <alignment horizontal="left"/>
    </xf>
    <xf numFmtId="0" fontId="11" fillId="0" borderId="32" xfId="0" applyFont="1" applyBorder="1" applyAlignment="1">
      <alignment horizontal="center"/>
    </xf>
    <xf numFmtId="49" fontId="23" fillId="0" borderId="26" xfId="0" applyNumberFormat="1" applyFont="1" applyBorder="1" applyAlignment="1">
      <alignment vertical="top" wrapText="1"/>
    </xf>
    <xf numFmtId="49" fontId="23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5" xfId="0" applyBorder="1" applyAlignment="1">
      <alignment horizontal="center" vertical="top"/>
    </xf>
    <xf numFmtId="14" fontId="11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1" fillId="0" borderId="26" xfId="0" applyFont="1" applyBorder="1" applyAlignment="1"/>
    <xf numFmtId="0" fontId="0" fillId="0" borderId="25" xfId="0" applyBorder="1" applyAlignment="1"/>
    <xf numFmtId="0" fontId="11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52" xfId="0" applyBorder="1" applyAlignment="1">
      <alignment vertical="top"/>
    </xf>
    <xf numFmtId="0" fontId="11" fillId="0" borderId="2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26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0" fontId="11" fillId="0" borderId="32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top"/>
    </xf>
    <xf numFmtId="49" fontId="24" fillId="0" borderId="54" xfId="0" applyNumberFormat="1" applyFont="1" applyBorder="1" applyAlignment="1">
      <alignment vertical="top" wrapText="1"/>
    </xf>
    <xf numFmtId="0" fontId="30" fillId="0" borderId="54" xfId="0" applyFont="1" applyBorder="1" applyAlignment="1">
      <alignment vertical="top" wrapText="1"/>
    </xf>
    <xf numFmtId="0" fontId="11" fillId="0" borderId="1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2" fillId="2" borderId="75" xfId="2" applyFont="1" applyFill="1" applyBorder="1" applyAlignment="1">
      <alignment horizontal="center" wrapText="1"/>
    </xf>
    <xf numFmtId="0" fontId="22" fillId="2" borderId="94" xfId="2" applyFont="1" applyFill="1" applyBorder="1" applyAlignment="1">
      <alignment horizontal="center"/>
    </xf>
    <xf numFmtId="0" fontId="22" fillId="2" borderId="76" xfId="2" applyFont="1" applyFill="1" applyBorder="1" applyAlignment="1">
      <alignment horizontal="center" wrapText="1"/>
    </xf>
    <xf numFmtId="0" fontId="11" fillId="0" borderId="54" xfId="0" applyFont="1" applyBorder="1" applyAlignment="1">
      <alignment vertical="top"/>
    </xf>
    <xf numFmtId="14" fontId="22" fillId="2" borderId="91" xfId="2" applyNumberFormat="1" applyFont="1" applyFill="1" applyBorder="1" applyAlignment="1">
      <alignment horizontal="center"/>
    </xf>
    <xf numFmtId="14" fontId="22" fillId="2" borderId="14" xfId="2" applyNumberFormat="1" applyFont="1" applyFill="1" applyBorder="1" applyAlignment="1">
      <alignment horizontal="center"/>
    </xf>
    <xf numFmtId="0" fontId="22" fillId="2" borderId="100" xfId="2" applyFont="1" applyFill="1" applyBorder="1" applyAlignment="1">
      <alignment horizontal="center" wrapText="1"/>
    </xf>
    <xf numFmtId="0" fontId="22" fillId="2" borderId="84" xfId="2" applyFont="1" applyFill="1" applyBorder="1" applyAlignment="1">
      <alignment horizontal="center" wrapText="1"/>
    </xf>
    <xf numFmtId="0" fontId="22" fillId="2" borderId="99" xfId="2" applyFont="1" applyFill="1" applyBorder="1" applyAlignment="1">
      <alignment horizontal="center" wrapText="1"/>
    </xf>
    <xf numFmtId="0" fontId="11" fillId="0" borderId="54" xfId="0" applyFont="1" applyBorder="1" applyAlignment="1">
      <alignment horizontal="center" vertical="center" wrapText="1"/>
    </xf>
    <xf numFmtId="49" fontId="18" fillId="2" borderId="88" xfId="2" applyNumberFormat="1" applyFont="1" applyFill="1" applyBorder="1" applyAlignment="1">
      <alignment vertical="top" wrapText="1"/>
    </xf>
    <xf numFmtId="49" fontId="18" fillId="2" borderId="77" xfId="2" applyNumberFormat="1" applyFont="1" applyFill="1" applyBorder="1" applyAlignment="1">
      <alignment vertical="top" wrapText="1"/>
    </xf>
    <xf numFmtId="0" fontId="18" fillId="2" borderId="76" xfId="2" applyFont="1" applyFill="1" applyBorder="1" applyAlignment="1">
      <alignment vertical="top" wrapText="1"/>
    </xf>
    <xf numFmtId="0" fontId="22" fillId="2" borderId="75" xfId="2" applyFont="1" applyFill="1" applyBorder="1" applyAlignment="1">
      <alignment horizontal="center" vertical="top" wrapText="1"/>
    </xf>
    <xf numFmtId="0" fontId="22" fillId="2" borderId="88" xfId="2" applyFont="1" applyFill="1" applyBorder="1" applyAlignment="1">
      <alignment horizontal="center" vertical="top" wrapText="1"/>
    </xf>
    <xf numFmtId="0" fontId="22" fillId="2" borderId="77" xfId="2" applyFont="1" applyFill="1" applyBorder="1" applyAlignment="1">
      <alignment horizontal="center" vertical="top" wrapText="1"/>
    </xf>
    <xf numFmtId="0" fontId="22" fillId="2" borderId="76" xfId="2" applyFont="1" applyFill="1" applyBorder="1" applyAlignment="1">
      <alignment vertical="top"/>
    </xf>
    <xf numFmtId="0" fontId="22" fillId="2" borderId="78" xfId="2" applyFont="1" applyFill="1" applyBorder="1" applyAlignment="1">
      <alignment horizontal="center" wrapText="1"/>
    </xf>
    <xf numFmtId="0" fontId="22" fillId="2" borderId="92" xfId="2" applyFont="1" applyFill="1" applyBorder="1" applyAlignment="1">
      <alignment horizontal="center" wrapText="1"/>
    </xf>
    <xf numFmtId="0" fontId="22" fillId="2" borderId="79" xfId="2" applyFont="1" applyFill="1" applyBorder="1" applyAlignment="1">
      <alignment horizontal="center" wrapText="1"/>
    </xf>
    <xf numFmtId="0" fontId="22" fillId="2" borderId="91" xfId="2" applyFont="1" applyFill="1" applyBorder="1" applyAlignment="1">
      <alignment horizontal="center" wrapText="1"/>
    </xf>
    <xf numFmtId="0" fontId="22" fillId="2" borderId="94" xfId="2" applyFont="1" applyFill="1" applyBorder="1" applyAlignment="1">
      <alignment vertical="top"/>
    </xf>
    <xf numFmtId="0" fontId="3" fillId="0" borderId="26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49" fontId="23" fillId="0" borderId="26" xfId="0" applyNumberFormat="1" applyFont="1" applyBorder="1" applyAlignment="1">
      <alignment horizontal="center" wrapText="1"/>
    </xf>
    <xf numFmtId="49" fontId="23" fillId="0" borderId="54" xfId="0" applyNumberFormat="1" applyFont="1" applyBorder="1" applyAlignment="1">
      <alignment horizontal="center" wrapText="1"/>
    </xf>
    <xf numFmtId="49" fontId="23" fillId="0" borderId="25" xfId="0" applyNumberFormat="1" applyFont="1" applyBorder="1" applyAlignment="1">
      <alignment horizontal="center" wrapText="1"/>
    </xf>
    <xf numFmtId="0" fontId="3" fillId="0" borderId="54" xfId="0" applyFont="1" applyBorder="1" applyAlignment="1">
      <alignment horizontal="center" vertical="top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4" fillId="0" borderId="33" xfId="0" applyNumberFormat="1" applyFont="1" applyBorder="1" applyAlignment="1">
      <alignment vertical="top" wrapText="1"/>
    </xf>
    <xf numFmtId="0" fontId="16" fillId="0" borderId="35" xfId="0" applyFont="1" applyBorder="1" applyAlignment="1">
      <alignment vertical="top" wrapText="1"/>
    </xf>
    <xf numFmtId="49" fontId="23" fillId="0" borderId="54" xfId="0" applyNumberFormat="1" applyFont="1" applyBorder="1" applyAlignment="1">
      <alignment vertical="top" wrapText="1"/>
    </xf>
    <xf numFmtId="49" fontId="17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49" fontId="17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14" fontId="11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1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9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49" fontId="24" fillId="0" borderId="26" xfId="0" applyNumberFormat="1" applyFont="1" applyBorder="1" applyAlignment="1">
      <alignment horizontal="center" vertical="top" wrapText="1"/>
    </xf>
    <xf numFmtId="49" fontId="24" fillId="0" borderId="54" xfId="0" applyNumberFormat="1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49" fontId="24" fillId="0" borderId="23" xfId="0" applyNumberFormat="1" applyFont="1" applyBorder="1" applyAlignment="1">
      <alignment vertical="top" wrapText="1"/>
    </xf>
    <xf numFmtId="49" fontId="24" fillId="0" borderId="7" xfId="0" applyNumberFormat="1" applyFont="1" applyBorder="1" applyAlignment="1">
      <alignment vertical="top" wrapText="1"/>
    </xf>
    <xf numFmtId="0" fontId="16" fillId="0" borderId="7" xfId="0" applyFont="1" applyBorder="1" applyAlignment="1">
      <alignment vertical="top"/>
    </xf>
    <xf numFmtId="49" fontId="24" fillId="0" borderId="26" xfId="0" applyNumberFormat="1" applyFont="1" applyBorder="1" applyAlignment="1">
      <alignment vertical="top" wrapText="1"/>
    </xf>
    <xf numFmtId="0" fontId="16" fillId="0" borderId="54" xfId="0" applyFont="1" applyBorder="1" applyAlignment="1">
      <alignment vertical="top"/>
    </xf>
    <xf numFmtId="0" fontId="0" fillId="2" borderId="18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3"/>
  <sheetViews>
    <sheetView tabSelected="1" workbookViewId="0">
      <selection activeCell="E33" sqref="E33"/>
    </sheetView>
  </sheetViews>
  <sheetFormatPr defaultRowHeight="15" x14ac:dyDescent="0.25"/>
  <cols>
    <col min="1" max="1" width="3.42578125" customWidth="1"/>
    <col min="2" max="2" width="20.85546875" customWidth="1"/>
    <col min="3" max="3" width="17.28515625" customWidth="1"/>
    <col min="4" max="4" width="25.85546875" customWidth="1"/>
    <col min="5" max="5" width="19" customWidth="1"/>
    <col min="6" max="6" width="11.5703125" customWidth="1"/>
    <col min="7" max="7" width="26.140625" customWidth="1"/>
    <col min="8" max="8" width="19.85546875" customWidth="1"/>
    <col min="9" max="9" width="13.28515625" customWidth="1"/>
    <col min="10" max="11" width="11.7109375" bestFit="1" customWidth="1"/>
    <col min="13" max="13" width="11.7109375" bestFit="1" customWidth="1"/>
  </cols>
  <sheetData>
    <row r="3" spans="2:9" ht="15.75" thickBot="1" x14ac:dyDescent="0.3"/>
    <row r="4" spans="2:9" x14ac:dyDescent="0.25">
      <c r="B4" s="17"/>
      <c r="C4" s="15"/>
      <c r="D4" s="15"/>
      <c r="E4" s="15"/>
      <c r="F4" s="15"/>
      <c r="G4" s="15"/>
      <c r="H4" s="15"/>
      <c r="I4" s="33"/>
    </row>
    <row r="5" spans="2:9" x14ac:dyDescent="0.25">
      <c r="B5" s="7"/>
      <c r="C5" s="6"/>
      <c r="D5" s="6"/>
      <c r="E5" s="6"/>
      <c r="F5" s="6"/>
      <c r="G5" s="6"/>
      <c r="H5" s="6"/>
      <c r="I5" s="107" t="s">
        <v>72</v>
      </c>
    </row>
    <row r="6" spans="2:9" ht="20.25" thickBot="1" x14ac:dyDescent="0.45">
      <c r="B6" s="8"/>
      <c r="C6" s="20"/>
      <c r="D6" s="437" t="s">
        <v>90</v>
      </c>
      <c r="E6" s="20"/>
      <c r="F6" s="20"/>
      <c r="G6" s="20"/>
      <c r="H6" s="20"/>
      <c r="I6" s="84"/>
    </row>
    <row r="7" spans="2:9" ht="26.25" x14ac:dyDescent="0.25">
      <c r="B7" s="438" t="s">
        <v>0</v>
      </c>
      <c r="C7" s="2" t="s">
        <v>1</v>
      </c>
      <c r="D7" s="133" t="s">
        <v>23</v>
      </c>
      <c r="E7" s="2" t="s">
        <v>2</v>
      </c>
      <c r="F7" s="443" t="s">
        <v>3</v>
      </c>
      <c r="G7" s="3" t="s">
        <v>11</v>
      </c>
      <c r="H7" s="174" t="s">
        <v>4</v>
      </c>
      <c r="I7" s="625" t="s">
        <v>59</v>
      </c>
    </row>
    <row r="8" spans="2:9" ht="27" thickBot="1" x14ac:dyDescent="0.3">
      <c r="B8" s="439" t="s">
        <v>5</v>
      </c>
      <c r="C8" s="61"/>
      <c r="D8" s="49"/>
      <c r="E8" s="49"/>
      <c r="F8" s="444" t="s">
        <v>6</v>
      </c>
      <c r="G8" s="49" t="s">
        <v>10</v>
      </c>
      <c r="H8" s="76" t="s">
        <v>7</v>
      </c>
      <c r="I8" s="626" t="s">
        <v>8</v>
      </c>
    </row>
    <row r="9" spans="2:9" ht="45.75" thickBot="1" x14ac:dyDescent="0.3">
      <c r="B9" s="687">
        <v>1</v>
      </c>
      <c r="C9" s="606" t="s">
        <v>78</v>
      </c>
      <c r="D9" s="647" t="s">
        <v>87</v>
      </c>
      <c r="E9" s="659" t="s">
        <v>105</v>
      </c>
      <c r="F9" s="647" t="s">
        <v>120</v>
      </c>
      <c r="G9" s="660" t="s">
        <v>177</v>
      </c>
      <c r="H9" s="661" t="s">
        <v>178</v>
      </c>
      <c r="I9" s="662">
        <v>583757.97</v>
      </c>
    </row>
    <row r="10" spans="2:9" ht="15.75" thickBot="1" x14ac:dyDescent="0.3">
      <c r="B10" s="688"/>
      <c r="D10" s="132" t="s">
        <v>121</v>
      </c>
      <c r="E10" s="6"/>
      <c r="F10" s="132"/>
      <c r="G10" s="129"/>
      <c r="H10" s="155"/>
      <c r="I10" s="129"/>
    </row>
    <row r="11" spans="2:9" ht="15.75" hidden="1" thickBot="1" x14ac:dyDescent="0.3">
      <c r="B11" s="688"/>
      <c r="C11" s="698" t="s">
        <v>60</v>
      </c>
      <c r="D11" s="80"/>
      <c r="E11" s="15"/>
      <c r="F11" s="80"/>
      <c r="G11" s="268"/>
      <c r="H11" s="543"/>
      <c r="I11" s="501"/>
    </row>
    <row r="12" spans="2:9" ht="15.75" hidden="1" thickBot="1" x14ac:dyDescent="0.3">
      <c r="B12" s="688"/>
      <c r="C12" s="699"/>
      <c r="D12" s="483"/>
      <c r="E12" s="6"/>
      <c r="F12" s="132"/>
      <c r="G12" s="440"/>
      <c r="H12" s="54"/>
      <c r="I12" s="627"/>
    </row>
    <row r="13" spans="2:9" ht="15.75" hidden="1" thickBot="1" x14ac:dyDescent="0.3">
      <c r="B13" s="694"/>
      <c r="C13" s="436"/>
      <c r="D13" s="19"/>
      <c r="E13" s="19"/>
      <c r="F13" s="19"/>
      <c r="G13" s="440"/>
      <c r="H13" s="54"/>
      <c r="I13" s="627"/>
    </row>
    <row r="14" spans="2:9" ht="15.75" thickBot="1" x14ac:dyDescent="0.3">
      <c r="B14" s="692" t="s">
        <v>68</v>
      </c>
      <c r="C14" s="695"/>
      <c r="D14" s="695"/>
      <c r="E14" s="695"/>
      <c r="F14" s="695"/>
      <c r="G14" s="695"/>
      <c r="H14" s="695"/>
      <c r="I14" s="491">
        <f>I9+I11</f>
        <v>583757.97</v>
      </c>
    </row>
    <row r="15" spans="2:9" ht="15.75" hidden="1" thickBot="1" x14ac:dyDescent="0.3">
      <c r="B15" s="604">
        <v>1</v>
      </c>
      <c r="C15" s="696" t="s">
        <v>85</v>
      </c>
      <c r="D15" s="643"/>
      <c r="E15" s="15"/>
      <c r="F15" s="17"/>
      <c r="G15" s="501"/>
      <c r="H15" s="26"/>
      <c r="I15" s="629"/>
    </row>
    <row r="16" spans="2:9" ht="15.75" hidden="1" thickBot="1" x14ac:dyDescent="0.3">
      <c r="B16" s="435"/>
      <c r="C16" s="697"/>
      <c r="D16" s="71"/>
      <c r="E16" s="20"/>
      <c r="F16" s="8"/>
      <c r="G16" s="131"/>
      <c r="H16" s="180"/>
      <c r="I16" s="180"/>
    </row>
    <row r="17" spans="2:9" ht="15.75" thickBot="1" x14ac:dyDescent="0.3">
      <c r="B17" s="686" t="s">
        <v>37</v>
      </c>
      <c r="C17" s="683"/>
      <c r="D17" s="683"/>
      <c r="E17" s="683"/>
      <c r="F17" s="683"/>
      <c r="G17" s="683"/>
      <c r="H17" s="683"/>
      <c r="I17" s="359">
        <f>I15+I16</f>
        <v>0</v>
      </c>
    </row>
    <row r="18" spans="2:9" x14ac:dyDescent="0.25">
      <c r="B18" s="434">
        <v>2</v>
      </c>
      <c r="C18" s="213"/>
      <c r="D18" s="80"/>
      <c r="E18" s="80"/>
      <c r="F18" s="80"/>
      <c r="G18" s="86"/>
      <c r="H18" s="624"/>
      <c r="I18" s="628"/>
    </row>
    <row r="19" spans="2:9" ht="1.5" customHeight="1" thickBot="1" x14ac:dyDescent="0.3">
      <c r="B19" s="441"/>
      <c r="C19" s="442"/>
      <c r="D19" s="71"/>
      <c r="E19" s="71"/>
      <c r="F19" s="71"/>
      <c r="G19" s="132"/>
      <c r="H19" s="7"/>
      <c r="I19" s="7"/>
    </row>
    <row r="20" spans="2:9" x14ac:dyDescent="0.25">
      <c r="B20" s="434">
        <v>1</v>
      </c>
      <c r="C20" s="607" t="s">
        <v>22</v>
      </c>
      <c r="D20" s="132" t="s">
        <v>87</v>
      </c>
      <c r="E20" s="132" t="s">
        <v>95</v>
      </c>
      <c r="F20" s="6" t="s">
        <v>173</v>
      </c>
      <c r="G20" s="160" t="s">
        <v>175</v>
      </c>
      <c r="H20" s="525" t="s">
        <v>176</v>
      </c>
      <c r="I20" s="23">
        <v>27635.17</v>
      </c>
    </row>
    <row r="21" spans="2:9" ht="15.75" thickBot="1" x14ac:dyDescent="0.3">
      <c r="B21" s="441"/>
      <c r="C21" s="132"/>
      <c r="D21" s="71" t="s">
        <v>174</v>
      </c>
      <c r="E21" s="71"/>
      <c r="F21" s="20"/>
      <c r="G21" s="256"/>
      <c r="H21" s="178"/>
      <c r="I21" s="289"/>
    </row>
    <row r="22" spans="2:9" ht="15.75" thickBot="1" x14ac:dyDescent="0.3">
      <c r="B22" s="692" t="s">
        <v>172</v>
      </c>
      <c r="C22" s="693"/>
      <c r="D22" s="693"/>
      <c r="E22" s="693"/>
      <c r="F22" s="693"/>
      <c r="G22" s="693"/>
      <c r="H22" s="693"/>
      <c r="I22" s="432">
        <f>I20+I18</f>
        <v>27635.17</v>
      </c>
    </row>
    <row r="23" spans="2:9" ht="15.75" thickBot="1" x14ac:dyDescent="0.3">
      <c r="B23" s="692" t="s">
        <v>14</v>
      </c>
      <c r="C23" s="693"/>
      <c r="D23" s="693"/>
      <c r="E23" s="693"/>
      <c r="F23" s="693"/>
      <c r="G23" s="693"/>
      <c r="H23" s="693"/>
      <c r="I23" s="425">
        <f>I14+I17+I22</f>
        <v>611393.14</v>
      </c>
    </row>
  </sheetData>
  <mergeCells count="7">
    <mergeCell ref="B22:H22"/>
    <mergeCell ref="B23:H23"/>
    <mergeCell ref="B9:B13"/>
    <mergeCell ref="B14:H14"/>
    <mergeCell ref="C15:C16"/>
    <mergeCell ref="B17:H17"/>
    <mergeCell ref="C11:C12"/>
  </mergeCells>
  <pageMargins left="0" right="0" top="0" bottom="0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7"/>
  <sheetViews>
    <sheetView workbookViewId="0">
      <selection activeCell="P17" sqref="P17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46"/>
      <c r="B6" s="146"/>
      <c r="C6" s="146"/>
      <c r="D6" s="146" t="s">
        <v>91</v>
      </c>
      <c r="E6" s="146"/>
      <c r="F6" s="146"/>
      <c r="G6" s="146"/>
      <c r="H6" s="146"/>
    </row>
    <row r="7" spans="1:10" x14ac:dyDescent="0.25">
      <c r="A7" s="146"/>
      <c r="B7" s="146"/>
      <c r="C7" s="146"/>
      <c r="D7" s="146"/>
      <c r="E7" s="146"/>
      <c r="F7" s="146"/>
      <c r="G7" s="146" t="s">
        <v>61</v>
      </c>
      <c r="H7" s="146"/>
    </row>
    <row r="8" spans="1:10" ht="15.75" thickBot="1" x14ac:dyDescent="0.3">
      <c r="A8" s="145"/>
      <c r="B8" s="145"/>
      <c r="C8" s="145"/>
      <c r="D8" s="145"/>
      <c r="E8" s="145"/>
      <c r="F8" s="145"/>
      <c r="G8" s="145"/>
      <c r="H8" s="145"/>
    </row>
    <row r="9" spans="1:10" x14ac:dyDescent="0.25">
      <c r="A9" s="136" t="s">
        <v>0</v>
      </c>
      <c r="B9" s="136" t="s">
        <v>1</v>
      </c>
      <c r="C9" s="702" t="s">
        <v>23</v>
      </c>
      <c r="D9" s="136" t="s">
        <v>2</v>
      </c>
      <c r="E9" s="136" t="s">
        <v>3</v>
      </c>
      <c r="F9" s="136" t="s">
        <v>11</v>
      </c>
      <c r="G9" s="234" t="s">
        <v>4</v>
      </c>
      <c r="H9" s="702" t="s">
        <v>47</v>
      </c>
      <c r="I9" s="80" t="s">
        <v>49</v>
      </c>
      <c r="J9" s="80" t="s">
        <v>62</v>
      </c>
    </row>
    <row r="10" spans="1:10" ht="15.75" thickBot="1" x14ac:dyDescent="0.3">
      <c r="A10" s="137" t="s">
        <v>5</v>
      </c>
      <c r="B10" s="137"/>
      <c r="C10" s="703"/>
      <c r="D10" s="137"/>
      <c r="E10" s="137" t="s">
        <v>6</v>
      </c>
      <c r="F10" s="137" t="s">
        <v>13</v>
      </c>
      <c r="G10" s="235" t="s">
        <v>7</v>
      </c>
      <c r="H10" s="704"/>
      <c r="I10" s="71" t="s">
        <v>48</v>
      </c>
      <c r="J10" s="71" t="s">
        <v>63</v>
      </c>
    </row>
    <row r="11" spans="1:10" ht="45.75" thickBot="1" x14ac:dyDescent="0.3">
      <c r="A11" s="663">
        <v>1</v>
      </c>
      <c r="B11" s="664" t="s">
        <v>79</v>
      </c>
      <c r="C11" s="665" t="s">
        <v>81</v>
      </c>
      <c r="D11" s="769" t="s">
        <v>86</v>
      </c>
      <c r="E11" s="563"/>
      <c r="F11" s="770" t="s">
        <v>131</v>
      </c>
      <c r="G11" s="771" t="s">
        <v>148</v>
      </c>
      <c r="H11" s="772">
        <v>120</v>
      </c>
      <c r="I11" s="200"/>
      <c r="J11" s="83"/>
    </row>
    <row r="12" spans="1:10" ht="15.75" thickBot="1" x14ac:dyDescent="0.3">
      <c r="A12" s="635"/>
      <c r="B12" s="634"/>
      <c r="C12" s="684" t="s">
        <v>80</v>
      </c>
      <c r="D12" s="685"/>
      <c r="E12" s="685"/>
      <c r="F12" s="114"/>
      <c r="G12" s="50"/>
      <c r="H12" s="636">
        <f>SUM(H11:H11)</f>
        <v>120</v>
      </c>
      <c r="I12" s="200"/>
      <c r="J12" s="83"/>
    </row>
    <row r="13" spans="1:10" ht="15.75" hidden="1" thickBot="1" x14ac:dyDescent="0.3">
      <c r="A13" s="568">
        <v>1</v>
      </c>
      <c r="B13" s="689" t="s">
        <v>44</v>
      </c>
      <c r="C13" s="80"/>
      <c r="D13" s="15"/>
      <c r="E13" s="80"/>
      <c r="F13" s="131"/>
      <c r="G13" s="32"/>
      <c r="H13" s="38"/>
      <c r="I13" s="200"/>
      <c r="J13" s="83"/>
    </row>
    <row r="14" spans="1:10" ht="15.75" hidden="1" thickBot="1" x14ac:dyDescent="0.3">
      <c r="A14" s="633"/>
      <c r="B14" s="705"/>
      <c r="C14" s="71"/>
      <c r="D14" s="20"/>
      <c r="E14" s="71"/>
      <c r="F14" s="64"/>
      <c r="G14" s="46"/>
      <c r="H14" s="124"/>
      <c r="I14" s="200"/>
      <c r="J14" s="83"/>
    </row>
    <row r="15" spans="1:10" ht="15.75" hidden="1" customHeight="1" thickBot="1" x14ac:dyDescent="0.3">
      <c r="A15" s="561"/>
      <c r="B15" s="690"/>
      <c r="C15" s="563"/>
      <c r="D15" s="563"/>
      <c r="E15" s="563"/>
      <c r="F15" s="131"/>
      <c r="G15" s="32"/>
      <c r="H15" s="113"/>
      <c r="I15" s="217"/>
      <c r="J15" s="83">
        <f t="shared" ref="J15:J16" si="0">H15-I15</f>
        <v>0</v>
      </c>
    </row>
    <row r="16" spans="1:10" ht="15.75" hidden="1" thickBot="1" x14ac:dyDescent="0.3">
      <c r="A16" s="561"/>
      <c r="B16" s="352"/>
      <c r="C16" s="132"/>
      <c r="D16" s="132"/>
      <c r="E16" s="132"/>
      <c r="F16" s="233"/>
      <c r="G16" s="562"/>
      <c r="H16" s="62"/>
      <c r="I16" s="217"/>
      <c r="J16" s="83">
        <f t="shared" si="0"/>
        <v>0</v>
      </c>
    </row>
    <row r="17" spans="1:16" ht="15.75" thickBot="1" x14ac:dyDescent="0.3">
      <c r="A17" s="700" t="s">
        <v>45</v>
      </c>
      <c r="B17" s="701"/>
      <c r="C17" s="701"/>
      <c r="D17" s="701"/>
      <c r="E17" s="701"/>
      <c r="F17" s="701"/>
      <c r="G17" s="701"/>
      <c r="H17" s="323">
        <f>SUM(H13:H16)</f>
        <v>0</v>
      </c>
      <c r="I17" s="323">
        <f>SUM(I11:I16)</f>
        <v>0</v>
      </c>
      <c r="J17" s="323">
        <f>SUM(J11:J16)</f>
        <v>0</v>
      </c>
      <c r="M17" s="39"/>
    </row>
    <row r="18" spans="1:16" hidden="1" x14ac:dyDescent="0.25">
      <c r="A18" s="156">
        <v>1</v>
      </c>
      <c r="B18" s="158" t="s">
        <v>22</v>
      </c>
      <c r="C18" s="80"/>
      <c r="D18" s="15"/>
      <c r="E18" s="17"/>
      <c r="F18" s="147"/>
      <c r="G18" s="27"/>
      <c r="H18" s="64"/>
      <c r="I18" s="260"/>
      <c r="J18" s="189"/>
      <c r="N18" s="6"/>
      <c r="O18" s="6"/>
      <c r="P18" s="6"/>
    </row>
    <row r="19" spans="1:16" ht="15.75" hidden="1" thickBot="1" x14ac:dyDescent="0.3">
      <c r="A19" s="157"/>
      <c r="B19" s="159"/>
      <c r="C19" s="71"/>
      <c r="D19" s="20"/>
      <c r="E19" s="8"/>
      <c r="F19" s="587"/>
      <c r="G19" s="21"/>
      <c r="H19" s="588"/>
      <c r="I19" s="261"/>
      <c r="J19" s="204"/>
      <c r="N19" s="6"/>
      <c r="O19" s="6"/>
      <c r="P19" s="6"/>
    </row>
    <row r="20" spans="1:16" ht="15.75" hidden="1" thickBot="1" x14ac:dyDescent="0.3">
      <c r="A20" s="499"/>
      <c r="B20" s="500"/>
      <c r="C20" s="23"/>
      <c r="D20" s="6"/>
      <c r="E20" s="6"/>
      <c r="F20" s="99"/>
      <c r="G20" s="21"/>
      <c r="H20" s="496"/>
      <c r="I20" s="304"/>
      <c r="J20" s="55"/>
      <c r="N20" s="6"/>
      <c r="O20" s="6"/>
      <c r="P20" s="6"/>
    </row>
    <row r="21" spans="1:16" ht="15.75" thickBot="1" x14ac:dyDescent="0.3">
      <c r="A21" s="706" t="s">
        <v>19</v>
      </c>
      <c r="B21" s="707"/>
      <c r="C21" s="707"/>
      <c r="D21" s="707"/>
      <c r="E21" s="707"/>
      <c r="F21" s="707"/>
      <c r="G21" s="707"/>
      <c r="H21" s="324">
        <f>H18+H19+H20</f>
        <v>0</v>
      </c>
      <c r="I21" s="324">
        <f t="shared" ref="I21:J21" si="1">I18</f>
        <v>0</v>
      </c>
      <c r="J21" s="324">
        <f t="shared" si="1"/>
        <v>0</v>
      </c>
      <c r="N21" s="6"/>
      <c r="O21" s="6"/>
      <c r="P21" s="6"/>
    </row>
    <row r="22" spans="1:16" x14ac:dyDescent="0.25">
      <c r="A22" s="138">
        <v>1</v>
      </c>
      <c r="B22" s="136" t="s">
        <v>36</v>
      </c>
      <c r="C22" s="78" t="s">
        <v>84</v>
      </c>
      <c r="D22" s="15" t="s">
        <v>74</v>
      </c>
      <c r="E22" s="17" t="s">
        <v>115</v>
      </c>
      <c r="F22" s="592" t="s">
        <v>131</v>
      </c>
      <c r="G22" s="21" t="s">
        <v>134</v>
      </c>
      <c r="H22" s="44">
        <v>39.6</v>
      </c>
      <c r="I22" s="429"/>
      <c r="J22" s="422"/>
    </row>
    <row r="23" spans="1:16" ht="15.75" thickBot="1" x14ac:dyDescent="0.3">
      <c r="A23" s="523"/>
      <c r="B23" s="137"/>
      <c r="C23" s="132" t="s">
        <v>116</v>
      </c>
      <c r="D23" s="6"/>
      <c r="E23" s="7"/>
      <c r="F23" s="482"/>
      <c r="G23" s="18"/>
      <c r="H23" s="47"/>
      <c r="I23" s="524"/>
      <c r="J23" s="479"/>
    </row>
    <row r="24" spans="1:16" x14ac:dyDescent="0.25">
      <c r="A24" s="478">
        <v>2</v>
      </c>
      <c r="B24" s="136" t="s">
        <v>36</v>
      </c>
      <c r="C24" s="80" t="s">
        <v>87</v>
      </c>
      <c r="D24" s="15" t="s">
        <v>73</v>
      </c>
      <c r="E24" s="80" t="s">
        <v>135</v>
      </c>
      <c r="F24" s="534" t="s">
        <v>131</v>
      </c>
      <c r="G24" s="46" t="s">
        <v>137</v>
      </c>
      <c r="H24" s="646">
        <v>40113.599999999999</v>
      </c>
      <c r="I24" s="521"/>
      <c r="J24" s="522"/>
    </row>
    <row r="25" spans="1:16" ht="15.75" thickBot="1" x14ac:dyDescent="0.3">
      <c r="A25" s="478"/>
      <c r="B25" s="518"/>
      <c r="C25" s="132" t="s">
        <v>136</v>
      </c>
      <c r="D25" s="6"/>
      <c r="E25" s="132"/>
      <c r="F25" s="519"/>
      <c r="G25" s="520"/>
      <c r="H25" s="521"/>
      <c r="I25" s="521"/>
      <c r="J25" s="522"/>
    </row>
    <row r="26" spans="1:16" ht="15.75" hidden="1" thickBot="1" x14ac:dyDescent="0.3">
      <c r="A26" s="480"/>
      <c r="B26" s="481"/>
      <c r="C26" s="145"/>
      <c r="D26" s="145"/>
      <c r="E26" s="145"/>
      <c r="F26" s="145"/>
      <c r="G26" s="285"/>
      <c r="H26" s="286"/>
      <c r="I26" s="337"/>
      <c r="J26" s="349"/>
    </row>
    <row r="27" spans="1:16" ht="15.75" thickBot="1" x14ac:dyDescent="0.3">
      <c r="A27" s="708" t="s">
        <v>58</v>
      </c>
      <c r="B27" s="709"/>
      <c r="C27" s="709"/>
      <c r="D27" s="709"/>
      <c r="E27" s="709"/>
      <c r="F27" s="709"/>
      <c r="G27" s="710"/>
      <c r="H27" s="325">
        <f>SUM(H22:H26)</f>
        <v>40153.199999999997</v>
      </c>
      <c r="I27" s="345">
        <f>SUM(I22:I26)</f>
        <v>0</v>
      </c>
      <c r="J27" s="346">
        <f>SUM(J22:J26)</f>
        <v>0</v>
      </c>
    </row>
    <row r="28" spans="1:16" ht="15.75" hidden="1" thickBot="1" x14ac:dyDescent="0.3">
      <c r="A28" s="275">
        <v>1</v>
      </c>
      <c r="B28" s="691" t="s">
        <v>28</v>
      </c>
      <c r="C28" s="80"/>
      <c r="D28" s="15"/>
      <c r="E28" s="80"/>
      <c r="F28" s="101"/>
      <c r="G28" s="18"/>
      <c r="H28" s="38"/>
      <c r="I28" s="347"/>
      <c r="J28" s="338"/>
    </row>
    <row r="29" spans="1:16" ht="15.75" hidden="1" thickBot="1" x14ac:dyDescent="0.3">
      <c r="A29" s="300"/>
      <c r="B29" s="711"/>
      <c r="C29" s="132"/>
      <c r="D29" s="6"/>
      <c r="E29" s="132"/>
      <c r="F29" s="167"/>
      <c r="G29" s="22"/>
      <c r="H29" s="302"/>
      <c r="I29" s="344"/>
      <c r="J29" s="343"/>
    </row>
    <row r="30" spans="1:16" hidden="1" x14ac:dyDescent="0.25">
      <c r="A30" s="275">
        <v>2</v>
      </c>
      <c r="B30" s="691" t="s">
        <v>28</v>
      </c>
      <c r="C30" s="80"/>
      <c r="D30" s="15"/>
      <c r="E30" s="80"/>
      <c r="F30" s="99"/>
      <c r="G30" s="46"/>
      <c r="H30" s="124"/>
      <c r="I30" s="344"/>
      <c r="J30" s="343"/>
    </row>
    <row r="31" spans="1:16" hidden="1" x14ac:dyDescent="0.25">
      <c r="A31" s="300"/>
      <c r="B31" s="711"/>
      <c r="C31" s="132"/>
      <c r="D31" s="6"/>
      <c r="E31" s="132"/>
      <c r="F31" s="99"/>
      <c r="G31" s="46"/>
      <c r="H31" s="124"/>
      <c r="I31" s="344"/>
      <c r="J31" s="343"/>
    </row>
    <row r="32" spans="1:16" ht="15.75" hidden="1" thickBot="1" x14ac:dyDescent="0.3">
      <c r="A32" s="331"/>
      <c r="B32" s="301"/>
      <c r="C32" s="143"/>
      <c r="D32" s="143"/>
      <c r="E32" s="143"/>
      <c r="F32" s="99"/>
      <c r="G32" s="21"/>
      <c r="H32" s="124"/>
      <c r="I32" s="336"/>
      <c r="J32" s="348"/>
    </row>
    <row r="33" spans="1:10" hidden="1" x14ac:dyDescent="0.25">
      <c r="A33" s="331"/>
      <c r="B33" s="301"/>
      <c r="C33" s="332"/>
      <c r="D33" s="143"/>
      <c r="E33" s="143"/>
      <c r="F33" s="129"/>
      <c r="G33" s="21"/>
      <c r="H33" s="124"/>
      <c r="I33" s="337"/>
      <c r="J33" s="349"/>
    </row>
    <row r="34" spans="1:10" hidden="1" x14ac:dyDescent="0.25">
      <c r="A34" s="331"/>
      <c r="B34" s="301"/>
      <c r="C34" s="332"/>
      <c r="D34" s="143"/>
      <c r="E34" s="143"/>
      <c r="F34" s="129"/>
      <c r="G34" s="21"/>
      <c r="H34" s="124"/>
      <c r="I34" s="344"/>
      <c r="J34" s="343"/>
    </row>
    <row r="35" spans="1:10" ht="15.75" hidden="1" thickBot="1" x14ac:dyDescent="0.3">
      <c r="A35" s="331"/>
      <c r="B35" s="333"/>
      <c r="C35" s="143"/>
      <c r="D35" s="143"/>
      <c r="E35" s="143"/>
      <c r="F35" s="329"/>
      <c r="G35" s="238"/>
      <c r="H35" s="244"/>
      <c r="I35" s="336"/>
      <c r="J35" s="348"/>
    </row>
    <row r="36" spans="1:10" hidden="1" x14ac:dyDescent="0.25">
      <c r="A36" s="330">
        <v>2</v>
      </c>
      <c r="B36" s="712"/>
      <c r="C36" s="221"/>
      <c r="D36" s="221"/>
      <c r="E36" s="222"/>
      <c r="F36" s="223"/>
      <c r="G36" s="239"/>
      <c r="H36" s="242"/>
      <c r="I36" s="337"/>
      <c r="J36" s="349"/>
    </row>
    <row r="37" spans="1:10" hidden="1" x14ac:dyDescent="0.25">
      <c r="A37" s="140"/>
      <c r="B37" s="713"/>
      <c r="C37" s="144"/>
      <c r="D37" s="144"/>
      <c r="E37" s="141"/>
      <c r="F37" s="143"/>
      <c r="G37" s="237"/>
      <c r="H37" s="243"/>
      <c r="I37" s="344"/>
      <c r="J37" s="343"/>
    </row>
    <row r="38" spans="1:10" ht="15.75" hidden="1" thickBot="1" x14ac:dyDescent="0.3">
      <c r="A38" s="353"/>
      <c r="B38" s="714"/>
      <c r="C38" s="139"/>
      <c r="D38" s="139"/>
      <c r="E38" s="142"/>
      <c r="F38" s="143"/>
      <c r="G38" s="237"/>
      <c r="H38" s="243"/>
      <c r="I38" s="344"/>
      <c r="J38" s="343"/>
    </row>
    <row r="39" spans="1:10" ht="15.75" thickBot="1" x14ac:dyDescent="0.3">
      <c r="A39" s="686" t="s">
        <v>16</v>
      </c>
      <c r="B39" s="683"/>
      <c r="C39" s="683"/>
      <c r="D39" s="683"/>
      <c r="E39" s="683"/>
      <c r="F39" s="683"/>
      <c r="G39" s="683"/>
      <c r="H39" s="326">
        <f>H28+H32+H33+H34+H35+H29+H30+H31+H36+H37+H38</f>
        <v>0</v>
      </c>
      <c r="I39" s="344">
        <v>0</v>
      </c>
      <c r="J39" s="350">
        <v>0</v>
      </c>
    </row>
    <row r="40" spans="1:10" hidden="1" x14ac:dyDescent="0.25">
      <c r="A40" s="282">
        <v>1</v>
      </c>
      <c r="B40" s="715" t="s">
        <v>25</v>
      </c>
      <c r="C40" s="6"/>
      <c r="D40" s="80"/>
      <c r="E40" s="209"/>
      <c r="F40" s="99"/>
      <c r="G40" s="21"/>
      <c r="H40" s="59"/>
      <c r="I40" s="34"/>
      <c r="J40" s="188"/>
    </row>
    <row r="41" spans="1:10" ht="15.75" hidden="1" thickBot="1" x14ac:dyDescent="0.3">
      <c r="A41" s="222"/>
      <c r="B41" s="716"/>
      <c r="C41" s="6"/>
      <c r="D41" s="132"/>
      <c r="E41" s="6"/>
      <c r="F41" s="101"/>
      <c r="G41" s="18"/>
      <c r="H41" s="187"/>
      <c r="I41" s="211"/>
      <c r="J41" s="188"/>
    </row>
    <row r="42" spans="1:10" hidden="1" x14ac:dyDescent="0.25">
      <c r="A42" s="283"/>
      <c r="B42" s="717"/>
      <c r="C42" s="80"/>
      <c r="D42" s="24"/>
      <c r="E42" s="80"/>
      <c r="F42" s="99"/>
      <c r="G42" s="21"/>
      <c r="H42" s="59"/>
      <c r="I42" s="211"/>
      <c r="J42" s="188"/>
    </row>
    <row r="43" spans="1:10" ht="15.75" hidden="1" thickBot="1" x14ac:dyDescent="0.3">
      <c r="A43" s="284"/>
      <c r="B43" s="718"/>
      <c r="C43" s="132"/>
      <c r="D43" s="6"/>
      <c r="E43" s="132"/>
      <c r="F43" s="276"/>
      <c r="G43" s="280"/>
      <c r="H43" s="281"/>
      <c r="I43" s="211"/>
      <c r="J43" s="188"/>
    </row>
    <row r="44" spans="1:10" ht="15.75" hidden="1" thickBot="1" x14ac:dyDescent="0.3">
      <c r="A44" s="145"/>
      <c r="B44" s="145"/>
      <c r="C44" s="145"/>
      <c r="D44" s="145"/>
      <c r="E44" s="145"/>
      <c r="F44" s="145"/>
      <c r="G44" s="285"/>
      <c r="H44" s="286"/>
      <c r="I44" s="211"/>
      <c r="J44" s="188"/>
    </row>
    <row r="45" spans="1:10" ht="15.75" thickBot="1" x14ac:dyDescent="0.3">
      <c r="A45" s="568">
        <v>1</v>
      </c>
      <c r="B45" s="715" t="s">
        <v>25</v>
      </c>
      <c r="C45" s="80" t="s">
        <v>87</v>
      </c>
      <c r="D45" s="15" t="s">
        <v>77</v>
      </c>
      <c r="E45" s="80" t="s">
        <v>103</v>
      </c>
      <c r="F45" s="101" t="s">
        <v>131</v>
      </c>
      <c r="G45" s="18" t="s">
        <v>132</v>
      </c>
      <c r="H45" s="48">
        <v>720</v>
      </c>
      <c r="I45" s="445"/>
      <c r="J45" s="188"/>
    </row>
    <row r="46" spans="1:10" ht="15.75" thickBot="1" x14ac:dyDescent="0.3">
      <c r="A46" s="561"/>
      <c r="B46" s="717"/>
      <c r="C46" s="132" t="s">
        <v>104</v>
      </c>
      <c r="D46" s="6"/>
      <c r="E46" s="132"/>
      <c r="F46" s="59"/>
      <c r="G46" s="21"/>
      <c r="H46" s="59"/>
      <c r="I46" s="211"/>
      <c r="J46" s="188"/>
    </row>
    <row r="47" spans="1:10" ht="15.75" hidden="1" thickBot="1" x14ac:dyDescent="0.3">
      <c r="A47" s="571"/>
      <c r="B47" s="718"/>
      <c r="C47" s="573"/>
      <c r="D47" s="574"/>
      <c r="E47" s="574"/>
      <c r="F47" s="135"/>
      <c r="G47" s="236"/>
      <c r="H47" s="241"/>
      <c r="I47" s="211"/>
      <c r="J47" s="188"/>
    </row>
    <row r="48" spans="1:10" ht="15" customHeight="1" x14ac:dyDescent="0.25">
      <c r="A48" s="570">
        <v>2</v>
      </c>
      <c r="B48" s="575" t="s">
        <v>42</v>
      </c>
      <c r="C48" s="80" t="s">
        <v>87</v>
      </c>
      <c r="D48" s="15" t="s">
        <v>109</v>
      </c>
      <c r="E48" s="80" t="s">
        <v>110</v>
      </c>
      <c r="F48" s="34" t="s">
        <v>131</v>
      </c>
      <c r="G48" s="21" t="s">
        <v>133</v>
      </c>
      <c r="H48" s="59">
        <v>559.20000000000005</v>
      </c>
      <c r="I48" s="211"/>
      <c r="J48" s="188"/>
    </row>
    <row r="49" spans="1:14" ht="15.75" thickBot="1" x14ac:dyDescent="0.3">
      <c r="A49" s="572"/>
      <c r="B49" s="576" t="s">
        <v>70</v>
      </c>
      <c r="C49" s="132" t="s">
        <v>111</v>
      </c>
      <c r="D49" s="6"/>
      <c r="E49" s="132"/>
      <c r="F49" s="134"/>
      <c r="G49" s="287"/>
      <c r="H49" s="288"/>
      <c r="I49" s="211"/>
      <c r="J49" s="188"/>
    </row>
    <row r="50" spans="1:14" hidden="1" x14ac:dyDescent="0.25">
      <c r="A50" s="571">
        <v>4</v>
      </c>
      <c r="B50" s="715" t="s">
        <v>25</v>
      </c>
      <c r="C50" s="80"/>
      <c r="D50" s="15"/>
      <c r="E50" s="80"/>
      <c r="F50" s="34"/>
      <c r="G50" s="21"/>
      <c r="H50" s="578"/>
      <c r="I50" s="211"/>
      <c r="J50" s="188"/>
    </row>
    <row r="51" spans="1:14" hidden="1" x14ac:dyDescent="0.25">
      <c r="A51" s="571"/>
      <c r="B51" s="717"/>
      <c r="C51" s="132"/>
      <c r="D51" s="6"/>
      <c r="E51" s="132"/>
      <c r="F51" s="135"/>
      <c r="G51" s="236"/>
      <c r="H51" s="241"/>
      <c r="I51" s="211"/>
      <c r="J51" s="188"/>
    </row>
    <row r="52" spans="1:14" ht="15.75" hidden="1" thickBot="1" x14ac:dyDescent="0.3">
      <c r="A52" s="572"/>
      <c r="B52" s="723"/>
      <c r="C52" s="569"/>
      <c r="D52" s="277"/>
      <c r="E52" s="277"/>
      <c r="F52" s="134"/>
      <c r="G52" s="287"/>
      <c r="H52" s="288"/>
      <c r="I52" s="211"/>
      <c r="J52" s="188"/>
    </row>
    <row r="53" spans="1:14" ht="15.75" thickBot="1" x14ac:dyDescent="0.3">
      <c r="A53" s="719" t="s">
        <v>38</v>
      </c>
      <c r="B53" s="720"/>
      <c r="C53" s="721"/>
      <c r="D53" s="721"/>
      <c r="E53" s="721"/>
      <c r="F53" s="721"/>
      <c r="G53" s="722"/>
      <c r="H53" s="325">
        <f>SUM(H40:H52)</f>
        <v>1279.2</v>
      </c>
      <c r="I53" s="325">
        <f t="shared" ref="I53:J53" si="2">SUM(I40:I52)</f>
        <v>0</v>
      </c>
      <c r="J53" s="325">
        <f t="shared" si="2"/>
        <v>0</v>
      </c>
    </row>
    <row r="54" spans="1:14" ht="15.75" thickBot="1" x14ac:dyDescent="0.3">
      <c r="A54" s="719" t="s">
        <v>18</v>
      </c>
      <c r="B54" s="721"/>
      <c r="C54" s="721"/>
      <c r="D54" s="721"/>
      <c r="E54" s="721"/>
      <c r="F54" s="721"/>
      <c r="G54" s="722"/>
      <c r="H54" s="325">
        <f>H17+H27+H53+H39+H21+H12</f>
        <v>41552.399999999994</v>
      </c>
      <c r="I54" s="325">
        <f>I17+I27+I53+I39+I21</f>
        <v>0</v>
      </c>
      <c r="J54" s="325">
        <f>J17+J27+J53+J39+J21</f>
        <v>0</v>
      </c>
    </row>
    <row r="56" spans="1:14" x14ac:dyDescent="0.25">
      <c r="L56" s="39"/>
    </row>
    <row r="57" spans="1:14" x14ac:dyDescent="0.25">
      <c r="N57" s="39"/>
    </row>
  </sheetData>
  <mergeCells count="16">
    <mergeCell ref="B40:B43"/>
    <mergeCell ref="B45:B47"/>
    <mergeCell ref="A53:G53"/>
    <mergeCell ref="A54:G54"/>
    <mergeCell ref="B50:B52"/>
    <mergeCell ref="A39:G39"/>
    <mergeCell ref="C9:C10"/>
    <mergeCell ref="H9:H10"/>
    <mergeCell ref="B13:B15"/>
    <mergeCell ref="A17:G17"/>
    <mergeCell ref="A21:G21"/>
    <mergeCell ref="A27:G27"/>
    <mergeCell ref="B28:B29"/>
    <mergeCell ref="B30:B31"/>
    <mergeCell ref="B36:B38"/>
    <mergeCell ref="C12:E12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topLeftCell="A23" workbookViewId="0">
      <selection activeCell="A90" sqref="A90:N97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641" t="s">
        <v>67</v>
      </c>
    </row>
    <row r="4" spans="2:11" ht="15.75" x14ac:dyDescent="0.25">
      <c r="B4" s="12"/>
      <c r="C4" s="12"/>
      <c r="D4" s="12"/>
      <c r="E4" s="642" t="s">
        <v>89</v>
      </c>
      <c r="F4" s="13"/>
      <c r="G4" s="12"/>
      <c r="H4" s="641" t="s">
        <v>93</v>
      </c>
      <c r="I4" s="14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133" t="s">
        <v>24</v>
      </c>
      <c r="E7" s="2" t="s">
        <v>2</v>
      </c>
      <c r="F7" s="3" t="s">
        <v>3</v>
      </c>
      <c r="G7" s="3" t="s">
        <v>11</v>
      </c>
      <c r="H7" s="174" t="s">
        <v>4</v>
      </c>
      <c r="I7" s="182" t="s">
        <v>50</v>
      </c>
      <c r="J7" s="511" t="s">
        <v>49</v>
      </c>
      <c r="K7" s="226" t="s">
        <v>62</v>
      </c>
    </row>
    <row r="8" spans="2:11" ht="15.75" thickBot="1" x14ac:dyDescent="0.3">
      <c r="B8" s="16" t="s">
        <v>5</v>
      </c>
      <c r="C8" s="4"/>
      <c r="D8" s="4"/>
      <c r="E8" s="4"/>
      <c r="F8" s="4" t="s">
        <v>6</v>
      </c>
      <c r="G8" s="4" t="s">
        <v>10</v>
      </c>
      <c r="H8" s="175" t="s">
        <v>7</v>
      </c>
      <c r="I8" s="74" t="s">
        <v>9</v>
      </c>
      <c r="J8" s="512" t="s">
        <v>48</v>
      </c>
      <c r="K8" s="492" t="s">
        <v>63</v>
      </c>
    </row>
    <row r="9" spans="2:11" hidden="1" x14ac:dyDescent="0.25">
      <c r="B9" s="130">
        <v>1</v>
      </c>
      <c r="C9" s="612" t="s">
        <v>65</v>
      </c>
      <c r="D9" s="119"/>
      <c r="E9" s="6"/>
      <c r="F9" s="7"/>
      <c r="G9" s="150"/>
      <c r="H9" s="50"/>
      <c r="I9" s="150"/>
      <c r="J9" s="430"/>
      <c r="K9" s="487"/>
    </row>
    <row r="10" spans="2:11" ht="15.75" hidden="1" thickBot="1" x14ac:dyDescent="0.3">
      <c r="B10" s="74"/>
      <c r="C10" s="376"/>
      <c r="D10" s="119"/>
      <c r="E10" s="6"/>
      <c r="F10" s="7"/>
      <c r="G10" s="384"/>
      <c r="H10" s="155"/>
      <c r="I10" s="421"/>
      <c r="J10" s="420"/>
      <c r="K10" s="488"/>
    </row>
    <row r="11" spans="2:11" hidden="1" x14ac:dyDescent="0.25">
      <c r="B11" s="130">
        <v>2</v>
      </c>
      <c r="C11" s="305" t="s">
        <v>65</v>
      </c>
      <c r="D11" s="153"/>
      <c r="E11" s="15"/>
      <c r="F11" s="80"/>
      <c r="G11" s="24"/>
      <c r="H11" s="26"/>
      <c r="I11" s="357"/>
      <c r="J11" s="420"/>
      <c r="K11" s="488"/>
    </row>
    <row r="12" spans="2:11" ht="15.75" hidden="1" thickBot="1" x14ac:dyDescent="0.3">
      <c r="B12" s="65"/>
      <c r="C12" s="376"/>
      <c r="D12" s="119"/>
      <c r="E12" s="6"/>
      <c r="F12" s="132"/>
      <c r="G12" s="371"/>
      <c r="H12" s="184"/>
      <c r="I12" s="205"/>
      <c r="J12" s="427"/>
      <c r="K12" s="152"/>
    </row>
    <row r="13" spans="2:11" ht="15.75" thickBot="1" x14ac:dyDescent="0.3">
      <c r="B13" s="686" t="s">
        <v>66</v>
      </c>
      <c r="C13" s="683"/>
      <c r="D13" s="683"/>
      <c r="E13" s="683"/>
      <c r="F13" s="683"/>
      <c r="G13" s="683"/>
      <c r="H13" s="683"/>
      <c r="I13" s="312">
        <f>I11+I9</f>
        <v>0</v>
      </c>
      <c r="J13" s="513">
        <f t="shared" ref="J13:K13" si="0">J11+J9</f>
        <v>0</v>
      </c>
      <c r="K13" s="312">
        <f t="shared" si="0"/>
        <v>0</v>
      </c>
    </row>
    <row r="14" spans="2:11" x14ac:dyDescent="0.25">
      <c r="B14" s="130">
        <v>1</v>
      </c>
      <c r="C14" s="610" t="s">
        <v>42</v>
      </c>
      <c r="D14" s="80" t="s">
        <v>87</v>
      </c>
      <c r="E14" s="15" t="s">
        <v>77</v>
      </c>
      <c r="F14" s="80" t="s">
        <v>103</v>
      </c>
      <c r="G14" s="623" t="s">
        <v>76</v>
      </c>
      <c r="H14" s="21" t="s">
        <v>139</v>
      </c>
      <c r="I14" s="59">
        <v>5207.59</v>
      </c>
      <c r="J14" s="99"/>
      <c r="K14" s="487"/>
    </row>
    <row r="15" spans="2:11" ht="15.75" thickBot="1" x14ac:dyDescent="0.3">
      <c r="B15" s="65"/>
      <c r="C15" s="611" t="s">
        <v>41</v>
      </c>
      <c r="D15" s="132" t="s">
        <v>104</v>
      </c>
      <c r="E15" s="6"/>
      <c r="F15" s="132"/>
      <c r="G15" s="101"/>
      <c r="H15" s="18"/>
      <c r="I15" s="187"/>
      <c r="J15" s="99"/>
      <c r="K15" s="488"/>
    </row>
    <row r="16" spans="2:11" ht="15.75" hidden="1" thickBot="1" x14ac:dyDescent="0.3">
      <c r="B16" s="247"/>
      <c r="C16" s="351"/>
      <c r="D16" s="25"/>
      <c r="E16" s="542"/>
      <c r="F16" s="6"/>
      <c r="G16" s="584"/>
      <c r="H16" s="85"/>
      <c r="I16" s="81"/>
      <c r="J16" s="303"/>
      <c r="K16" s="488"/>
    </row>
    <row r="17" spans="2:14" x14ac:dyDescent="0.25">
      <c r="B17" s="5">
        <v>2</v>
      </c>
      <c r="C17" s="610" t="s">
        <v>42</v>
      </c>
      <c r="D17" s="132" t="s">
        <v>87</v>
      </c>
      <c r="E17" s="6" t="s">
        <v>106</v>
      </c>
      <c r="F17" s="7" t="s">
        <v>107</v>
      </c>
      <c r="G17" s="609" t="s">
        <v>76</v>
      </c>
      <c r="H17" s="649" t="s">
        <v>140</v>
      </c>
      <c r="I17" s="59">
        <v>2967.68</v>
      </c>
      <c r="J17" s="99"/>
      <c r="K17" s="488"/>
    </row>
    <row r="18" spans="2:14" ht="15.75" thickBot="1" x14ac:dyDescent="0.3">
      <c r="B18" s="247"/>
      <c r="C18" s="613" t="s">
        <v>41</v>
      </c>
      <c r="D18" s="132" t="s">
        <v>108</v>
      </c>
      <c r="E18" s="6"/>
      <c r="F18" s="7"/>
      <c r="G18" s="101"/>
      <c r="H18" s="32"/>
      <c r="I18" s="187"/>
      <c r="J18" s="229"/>
      <c r="K18" s="488"/>
    </row>
    <row r="19" spans="2:14" ht="15" customHeight="1" x14ac:dyDescent="0.25">
      <c r="B19" s="248">
        <v>3</v>
      </c>
      <c r="C19" s="614" t="s">
        <v>71</v>
      </c>
      <c r="D19" s="80" t="s">
        <v>87</v>
      </c>
      <c r="E19" s="15" t="s">
        <v>109</v>
      </c>
      <c r="F19" s="80" t="s">
        <v>110</v>
      </c>
      <c r="G19" s="623" t="s">
        <v>76</v>
      </c>
      <c r="H19" s="46" t="s">
        <v>141</v>
      </c>
      <c r="I19" s="59">
        <v>431.07</v>
      </c>
      <c r="J19" s="99"/>
      <c r="K19" s="488"/>
      <c r="N19" s="39"/>
    </row>
    <row r="20" spans="2:14" ht="15.75" thickBot="1" x14ac:dyDescent="0.3">
      <c r="B20" s="580"/>
      <c r="C20" s="615" t="s">
        <v>70</v>
      </c>
      <c r="D20" s="132" t="s">
        <v>111</v>
      </c>
      <c r="E20" s="6"/>
      <c r="F20" s="132"/>
      <c r="G20" s="99"/>
      <c r="H20" s="50"/>
      <c r="I20" s="150"/>
      <c r="J20" s="419"/>
      <c r="K20" s="488"/>
    </row>
    <row r="21" spans="2:14" ht="15.75" hidden="1" thickBot="1" x14ac:dyDescent="0.3">
      <c r="B21" s="580"/>
      <c r="C21" s="615"/>
      <c r="D21" s="132"/>
      <c r="E21" s="453"/>
      <c r="F21" s="7"/>
      <c r="G21" s="584"/>
      <c r="H21" s="520"/>
      <c r="I21" s="585"/>
      <c r="J21" s="419"/>
      <c r="K21" s="582"/>
    </row>
    <row r="22" spans="2:14" x14ac:dyDescent="0.25">
      <c r="B22" s="93">
        <v>4</v>
      </c>
      <c r="C22" s="616" t="s">
        <v>42</v>
      </c>
      <c r="D22" s="80" t="s">
        <v>87</v>
      </c>
      <c r="E22" s="15" t="s">
        <v>122</v>
      </c>
      <c r="F22" s="17" t="s">
        <v>123</v>
      </c>
      <c r="G22" s="609" t="s">
        <v>76</v>
      </c>
      <c r="H22" s="21" t="s">
        <v>142</v>
      </c>
      <c r="I22" s="44">
        <v>402.58</v>
      </c>
      <c r="J22" s="419"/>
      <c r="K22" s="488"/>
    </row>
    <row r="23" spans="2:14" ht="15.75" thickBot="1" x14ac:dyDescent="0.3">
      <c r="B23" s="603"/>
      <c r="C23" s="617" t="s">
        <v>41</v>
      </c>
      <c r="D23" s="132" t="s">
        <v>124</v>
      </c>
      <c r="E23" s="6"/>
      <c r="F23" s="7"/>
      <c r="G23" s="131"/>
      <c r="H23" s="18"/>
      <c r="I23" s="187"/>
      <c r="J23" s="419"/>
      <c r="K23" s="488"/>
    </row>
    <row r="24" spans="2:14" ht="15.75" hidden="1" thickBot="1" x14ac:dyDescent="0.3">
      <c r="B24" s="577"/>
      <c r="C24" s="618"/>
      <c r="D24" s="71"/>
      <c r="E24" s="601"/>
      <c r="F24" s="583"/>
      <c r="G24" s="114"/>
      <c r="H24" s="50"/>
      <c r="I24" s="150"/>
      <c r="J24" s="419"/>
      <c r="K24" s="488"/>
    </row>
    <row r="25" spans="2:14" ht="15" customHeight="1" x14ac:dyDescent="0.25">
      <c r="B25" s="248">
        <v>5</v>
      </c>
      <c r="C25" s="619" t="s">
        <v>71</v>
      </c>
      <c r="D25" s="80" t="s">
        <v>87</v>
      </c>
      <c r="E25" s="15" t="s">
        <v>125</v>
      </c>
      <c r="F25" s="80" t="s">
        <v>126</v>
      </c>
      <c r="G25" s="650" t="s">
        <v>76</v>
      </c>
      <c r="H25" s="22" t="s">
        <v>143</v>
      </c>
      <c r="I25" s="469">
        <v>333.29</v>
      </c>
      <c r="J25" s="99"/>
      <c r="K25" s="488"/>
    </row>
    <row r="26" spans="2:14" ht="15.75" thickBot="1" x14ac:dyDescent="0.3">
      <c r="B26" s="151"/>
      <c r="C26" s="620" t="s">
        <v>69</v>
      </c>
      <c r="D26" s="132" t="s">
        <v>127</v>
      </c>
      <c r="E26" s="6"/>
      <c r="F26" s="132"/>
      <c r="G26" s="99"/>
      <c r="H26" s="21"/>
      <c r="I26" s="59"/>
      <c r="J26" s="419"/>
      <c r="K26" s="488"/>
    </row>
    <row r="27" spans="2:14" x14ac:dyDescent="0.25">
      <c r="B27" s="259">
        <v>6</v>
      </c>
      <c r="C27" s="619" t="s">
        <v>71</v>
      </c>
      <c r="D27" s="80" t="s">
        <v>87</v>
      </c>
      <c r="E27" s="15" t="s">
        <v>128</v>
      </c>
      <c r="F27" s="80" t="s">
        <v>129</v>
      </c>
      <c r="G27" s="623" t="s">
        <v>76</v>
      </c>
      <c r="H27" s="21" t="s">
        <v>144</v>
      </c>
      <c r="I27" s="44">
        <v>810.57</v>
      </c>
      <c r="J27" s="419"/>
      <c r="K27" s="488"/>
    </row>
    <row r="28" spans="2:14" ht="15.75" thickBot="1" x14ac:dyDescent="0.3">
      <c r="B28" s="151"/>
      <c r="C28" s="620" t="s">
        <v>69</v>
      </c>
      <c r="D28" s="81" t="s">
        <v>130</v>
      </c>
      <c r="E28" s="6"/>
      <c r="F28" s="132"/>
      <c r="G28" s="131"/>
      <c r="H28" s="177"/>
      <c r="I28" s="207"/>
      <c r="J28" s="229"/>
      <c r="K28" s="488"/>
    </row>
    <row r="29" spans="2:14" x14ac:dyDescent="0.25">
      <c r="B29" s="259">
        <v>6</v>
      </c>
      <c r="C29" s="621" t="s">
        <v>42</v>
      </c>
      <c r="D29" s="80" t="s">
        <v>87</v>
      </c>
      <c r="E29" s="15" t="s">
        <v>112</v>
      </c>
      <c r="F29" s="80" t="s">
        <v>113</v>
      </c>
      <c r="G29" s="623" t="s">
        <v>76</v>
      </c>
      <c r="H29" s="21" t="s">
        <v>145</v>
      </c>
      <c r="I29" s="59">
        <v>2586.0500000000002</v>
      </c>
      <c r="J29" s="99"/>
      <c r="K29" s="488"/>
    </row>
    <row r="30" spans="2:14" ht="15.75" thickBot="1" x14ac:dyDescent="0.3">
      <c r="B30" s="259"/>
      <c r="C30" s="617" t="s">
        <v>41</v>
      </c>
      <c r="D30" s="132" t="s">
        <v>114</v>
      </c>
      <c r="E30" s="6"/>
      <c r="F30" s="132"/>
      <c r="G30" s="131"/>
      <c r="H30" s="18"/>
      <c r="I30" s="187"/>
      <c r="J30" s="420"/>
      <c r="K30" s="488"/>
    </row>
    <row r="31" spans="2:14" hidden="1" x14ac:dyDescent="0.25">
      <c r="B31" s="248">
        <v>7</v>
      </c>
      <c r="C31" s="729" t="s">
        <v>25</v>
      </c>
      <c r="D31" s="423"/>
      <c r="E31" s="484"/>
      <c r="F31" s="454"/>
      <c r="G31" s="609"/>
      <c r="H31" s="485"/>
      <c r="I31" s="385"/>
      <c r="J31" s="420"/>
      <c r="K31" s="488"/>
    </row>
    <row r="32" spans="2:14" ht="15.75" hidden="1" thickBot="1" x14ac:dyDescent="0.3">
      <c r="B32" s="259"/>
      <c r="C32" s="730"/>
      <c r="D32" s="424"/>
      <c r="E32" s="600"/>
      <c r="F32" s="608"/>
      <c r="G32" s="131"/>
      <c r="H32" s="32"/>
      <c r="I32" s="187"/>
      <c r="J32" s="420"/>
      <c r="K32" s="488"/>
    </row>
    <row r="33" spans="2:11" ht="15.75" hidden="1" thickBot="1" x14ac:dyDescent="0.3">
      <c r="B33" s="151"/>
      <c r="C33" s="731"/>
      <c r="D33" s="71"/>
      <c r="E33" s="71"/>
      <c r="F33" s="71"/>
      <c r="G33" s="114"/>
      <c r="H33" s="50"/>
      <c r="I33" s="150"/>
      <c r="J33" s="427"/>
      <c r="K33" s="152"/>
    </row>
    <row r="34" spans="2:11" ht="15.75" thickBot="1" x14ac:dyDescent="0.3">
      <c r="B34" s="673" t="s">
        <v>20</v>
      </c>
      <c r="C34" s="674"/>
      <c r="D34" s="674"/>
      <c r="E34" s="674"/>
      <c r="F34" s="674"/>
      <c r="G34" s="674"/>
      <c r="H34" s="674"/>
      <c r="I34" s="321">
        <f>SUM(I14:I33)</f>
        <v>12738.830000000002</v>
      </c>
      <c r="J34" s="514">
        <f t="shared" ref="J34:K34" si="1">SUM(J14:J30)</f>
        <v>0</v>
      </c>
      <c r="K34" s="321">
        <f t="shared" si="1"/>
        <v>0</v>
      </c>
    </row>
    <row r="35" spans="2:11" x14ac:dyDescent="0.25">
      <c r="B35" s="489">
        <v>1</v>
      </c>
      <c r="C35" s="171" t="s">
        <v>33</v>
      </c>
      <c r="D35" s="78" t="s">
        <v>84</v>
      </c>
      <c r="E35" s="15" t="s">
        <v>74</v>
      </c>
      <c r="F35" s="17" t="s">
        <v>115</v>
      </c>
      <c r="G35" s="125" t="s">
        <v>76</v>
      </c>
      <c r="H35" s="21" t="s">
        <v>146</v>
      </c>
      <c r="I35" s="183">
        <v>2226.13</v>
      </c>
      <c r="J35" s="200"/>
      <c r="K35" s="218"/>
    </row>
    <row r="36" spans="2:11" ht="15.75" thickBot="1" x14ac:dyDescent="0.3">
      <c r="B36" s="115"/>
      <c r="C36" s="172" t="s">
        <v>34</v>
      </c>
      <c r="D36" s="132" t="s">
        <v>116</v>
      </c>
      <c r="E36" s="6"/>
      <c r="F36" s="7"/>
      <c r="G36" s="170"/>
      <c r="H36" s="177"/>
      <c r="I36" s="207"/>
      <c r="J36" s="420"/>
      <c r="K36" s="488"/>
    </row>
    <row r="37" spans="2:11" x14ac:dyDescent="0.25">
      <c r="B37" s="489">
        <v>2</v>
      </c>
      <c r="C37" s="171" t="s">
        <v>33</v>
      </c>
      <c r="D37" s="80" t="s">
        <v>87</v>
      </c>
      <c r="E37" s="15" t="s">
        <v>73</v>
      </c>
      <c r="F37" s="80" t="s">
        <v>135</v>
      </c>
      <c r="G37" s="313" t="s">
        <v>76</v>
      </c>
      <c r="H37" s="46" t="s">
        <v>147</v>
      </c>
      <c r="I37" s="646">
        <v>1005.6</v>
      </c>
      <c r="J37" s="429"/>
      <c r="K37" s="488"/>
    </row>
    <row r="38" spans="2:11" ht="15.75" thickBot="1" x14ac:dyDescent="0.3">
      <c r="B38" s="115"/>
      <c r="C38" s="172" t="s">
        <v>34</v>
      </c>
      <c r="D38" s="132" t="s">
        <v>136</v>
      </c>
      <c r="E38" s="6"/>
      <c r="F38" s="132"/>
      <c r="G38" s="191"/>
      <c r="H38" s="180"/>
      <c r="I38" s="204"/>
      <c r="J38" s="420"/>
      <c r="K38" s="488"/>
    </row>
    <row r="39" spans="2:11" hidden="1" x14ac:dyDescent="0.25">
      <c r="B39" s="490">
        <v>3</v>
      </c>
      <c r="C39" s="212" t="s">
        <v>33</v>
      </c>
      <c r="D39" s="80"/>
      <c r="E39" s="17"/>
      <c r="F39" s="80"/>
      <c r="G39" s="592"/>
      <c r="H39" s="21"/>
      <c r="I39" s="588"/>
      <c r="J39" s="260"/>
      <c r="K39" s="183"/>
    </row>
    <row r="40" spans="2:11" ht="15.75" hidden="1" thickBot="1" x14ac:dyDescent="0.3">
      <c r="B40" s="77"/>
      <c r="C40" s="327" t="s">
        <v>34</v>
      </c>
      <c r="D40" s="132"/>
      <c r="E40" s="7"/>
      <c r="F40" s="132"/>
      <c r="G40" s="540"/>
      <c r="H40" s="178"/>
      <c r="I40" s="205"/>
      <c r="J40" s="420"/>
      <c r="K40" s="488"/>
    </row>
    <row r="41" spans="2:11" hidden="1" x14ac:dyDescent="0.25">
      <c r="B41" s="103">
        <v>4</v>
      </c>
      <c r="C41" s="547" t="s">
        <v>33</v>
      </c>
      <c r="D41" s="80"/>
      <c r="E41" s="15"/>
      <c r="F41" s="80"/>
      <c r="G41" s="534"/>
      <c r="H41" s="21"/>
      <c r="I41" s="124"/>
      <c r="J41" s="211"/>
      <c r="K41" s="545"/>
    </row>
    <row r="42" spans="2:11" ht="15.75" hidden="1" thickBot="1" x14ac:dyDescent="0.3">
      <c r="B42" s="115"/>
      <c r="C42" s="108" t="s">
        <v>34</v>
      </c>
      <c r="D42" s="132"/>
      <c r="E42" s="6"/>
      <c r="F42" s="132"/>
      <c r="G42" s="549"/>
      <c r="H42" s="54"/>
      <c r="I42" s="550"/>
      <c r="J42" s="211"/>
      <c r="K42" s="545"/>
    </row>
    <row r="43" spans="2:11" hidden="1" x14ac:dyDescent="0.25">
      <c r="B43" s="77">
        <v>5</v>
      </c>
      <c r="C43" s="212" t="s">
        <v>33</v>
      </c>
      <c r="D43" s="80"/>
      <c r="E43" s="15"/>
      <c r="F43" s="80"/>
      <c r="G43" s="534"/>
      <c r="H43" s="21"/>
      <c r="I43" s="44"/>
      <c r="J43" s="211"/>
      <c r="K43" s="545"/>
    </row>
    <row r="44" spans="2:11" ht="15.75" hidden="1" thickBot="1" x14ac:dyDescent="0.3">
      <c r="B44" s="77"/>
      <c r="C44" s="327" t="s">
        <v>34</v>
      </c>
      <c r="D44" s="132"/>
      <c r="E44" s="6"/>
      <c r="F44" s="132"/>
      <c r="G44" s="535"/>
      <c r="H44" s="85"/>
      <c r="I44" s="546"/>
      <c r="J44" s="211"/>
      <c r="K44" s="545"/>
    </row>
    <row r="45" spans="2:11" hidden="1" x14ac:dyDescent="0.25">
      <c r="B45" s="103">
        <v>6</v>
      </c>
      <c r="C45" s="171" t="s">
        <v>33</v>
      </c>
      <c r="D45" s="78"/>
      <c r="E45" s="17"/>
      <c r="F45" s="80"/>
      <c r="G45" s="534"/>
      <c r="H45" s="21"/>
      <c r="I45" s="44"/>
      <c r="J45" s="429"/>
      <c r="K45" s="188"/>
    </row>
    <row r="46" spans="2:11" ht="15.75" hidden="1" thickBot="1" x14ac:dyDescent="0.3">
      <c r="B46" s="115"/>
      <c r="C46" s="172" t="s">
        <v>34</v>
      </c>
      <c r="D46" s="81"/>
      <c r="E46" s="7"/>
      <c r="F46" s="132"/>
      <c r="G46" s="541"/>
      <c r="H46" s="177"/>
      <c r="I46" s="207"/>
      <c r="J46" s="420"/>
      <c r="K46" s="488"/>
    </row>
    <row r="47" spans="2:11" hidden="1" x14ac:dyDescent="0.25">
      <c r="B47" s="77">
        <v>7</v>
      </c>
      <c r="C47" s="171" t="s">
        <v>33</v>
      </c>
      <c r="D47" s="80"/>
      <c r="E47" s="15"/>
      <c r="F47" s="17"/>
      <c r="G47" s="592"/>
      <c r="H47" s="21"/>
      <c r="I47" s="124"/>
      <c r="J47" s="420"/>
      <c r="K47" s="545"/>
    </row>
    <row r="48" spans="2:11" ht="15.75" hidden="1" thickBot="1" x14ac:dyDescent="0.3">
      <c r="B48" s="77"/>
      <c r="C48" s="172" t="s">
        <v>34</v>
      </c>
      <c r="D48" s="132"/>
      <c r="E48" s="6"/>
      <c r="F48" s="7"/>
      <c r="G48" s="552"/>
      <c r="H48" s="178"/>
      <c r="I48" s="271"/>
      <c r="J48" s="420"/>
      <c r="K48" s="545"/>
    </row>
    <row r="49" spans="2:15" hidden="1" x14ac:dyDescent="0.25">
      <c r="B49" s="77"/>
      <c r="C49" s="171" t="s">
        <v>33</v>
      </c>
      <c r="D49" s="78"/>
      <c r="E49" s="15"/>
      <c r="F49" s="80"/>
      <c r="G49" s="505"/>
      <c r="H49" s="477"/>
      <c r="I49" s="551"/>
      <c r="J49" s="420"/>
      <c r="K49" s="488"/>
    </row>
    <row r="50" spans="2:15" ht="15.75" hidden="1" thickBot="1" x14ac:dyDescent="0.3">
      <c r="B50" s="115"/>
      <c r="C50" s="172" t="s">
        <v>34</v>
      </c>
      <c r="D50" s="81"/>
      <c r="E50" s="6"/>
      <c r="F50" s="132"/>
      <c r="G50" s="190"/>
      <c r="H50" s="193"/>
      <c r="I50" s="203"/>
      <c r="J50" s="420"/>
      <c r="K50" s="488"/>
    </row>
    <row r="51" spans="2:15" ht="15.75" hidden="1" thickBot="1" x14ac:dyDescent="0.3">
      <c r="B51" s="168"/>
      <c r="C51" s="169"/>
      <c r="D51" s="117"/>
      <c r="E51" s="8"/>
      <c r="F51" s="123"/>
      <c r="G51" s="170"/>
      <c r="H51" s="20"/>
      <c r="I51" s="208"/>
      <c r="J51" s="427"/>
      <c r="K51" s="152"/>
    </row>
    <row r="52" spans="2:15" ht="15.75" thickBot="1" x14ac:dyDescent="0.3">
      <c r="B52" s="686" t="s">
        <v>35</v>
      </c>
      <c r="C52" s="683"/>
      <c r="D52" s="683"/>
      <c r="E52" s="683"/>
      <c r="F52" s="683"/>
      <c r="G52" s="685"/>
      <c r="H52" s="685"/>
      <c r="I52" s="310">
        <f>SUM(I35:I51)</f>
        <v>3231.73</v>
      </c>
      <c r="J52" s="335">
        <f t="shared" ref="J52:K52" si="2">SUM(J35:J51)</f>
        <v>0</v>
      </c>
      <c r="K52" s="359">
        <f t="shared" si="2"/>
        <v>0</v>
      </c>
    </row>
    <row r="53" spans="2:15" x14ac:dyDescent="0.25">
      <c r="B53" s="448">
        <v>1</v>
      </c>
      <c r="C53" s="486" t="s">
        <v>56</v>
      </c>
      <c r="D53" s="80" t="s">
        <v>87</v>
      </c>
      <c r="E53" s="15" t="s">
        <v>100</v>
      </c>
      <c r="F53" s="17" t="s">
        <v>101</v>
      </c>
      <c r="G53" s="645" t="s">
        <v>88</v>
      </c>
      <c r="H53" s="46" t="s">
        <v>138</v>
      </c>
      <c r="I53" s="646">
        <v>1641.52</v>
      </c>
      <c r="J53" s="515"/>
      <c r="K53" s="487"/>
    </row>
    <row r="54" spans="2:15" ht="15.75" thickBot="1" x14ac:dyDescent="0.3">
      <c r="B54" s="449"/>
      <c r="C54" s="165"/>
      <c r="D54" s="132" t="s">
        <v>102</v>
      </c>
      <c r="E54" s="6"/>
      <c r="F54" s="7"/>
      <c r="G54" s="598"/>
      <c r="H54" s="21"/>
      <c r="I54" s="59"/>
      <c r="J54" s="105"/>
      <c r="K54" s="488"/>
    </row>
    <row r="55" spans="2:15" hidden="1" x14ac:dyDescent="0.25">
      <c r="B55" s="529">
        <v>2</v>
      </c>
      <c r="C55" s="530" t="s">
        <v>56</v>
      </c>
      <c r="D55" s="80"/>
      <c r="E55" s="15"/>
      <c r="F55" s="80"/>
      <c r="G55" s="34"/>
      <c r="H55" s="21"/>
      <c r="I55" s="59"/>
      <c r="J55" s="419"/>
      <c r="K55" s="59"/>
      <c r="O55" s="39"/>
    </row>
    <row r="56" spans="2:15" ht="15.75" hidden="1" thickBot="1" x14ac:dyDescent="0.3">
      <c r="B56" s="532"/>
      <c r="C56" s="258"/>
      <c r="D56" s="132"/>
      <c r="E56" s="6"/>
      <c r="F56" s="132"/>
      <c r="G56" s="34"/>
      <c r="H56" s="21"/>
      <c r="I56" s="59"/>
      <c r="J56" s="419"/>
      <c r="K56" s="303"/>
      <c r="O56" s="39"/>
    </row>
    <row r="57" spans="2:15" hidden="1" x14ac:dyDescent="0.25">
      <c r="B57" s="529">
        <v>3</v>
      </c>
      <c r="C57" s="530" t="s">
        <v>56</v>
      </c>
      <c r="D57" s="78"/>
      <c r="E57" s="15"/>
      <c r="F57" s="80"/>
      <c r="G57" s="34"/>
      <c r="H57" s="21"/>
      <c r="I57" s="124"/>
      <c r="J57" s="419"/>
      <c r="K57" s="303"/>
      <c r="O57" s="39"/>
    </row>
    <row r="58" spans="2:15" ht="15.75" hidden="1" thickBot="1" x14ac:dyDescent="0.3">
      <c r="B58" s="532"/>
      <c r="C58" s="165"/>
      <c r="D58" s="81"/>
      <c r="E58" s="6"/>
      <c r="F58" s="132"/>
      <c r="G58" s="42"/>
      <c r="H58" s="18"/>
      <c r="I58" s="187"/>
      <c r="J58" s="419"/>
      <c r="K58" s="488"/>
    </row>
    <row r="59" spans="2:15" ht="15.75" thickBot="1" x14ac:dyDescent="0.3">
      <c r="B59" s="372"/>
      <c r="C59" s="258"/>
      <c r="D59" s="370" t="s">
        <v>55</v>
      </c>
      <c r="E59" s="370"/>
      <c r="F59" s="373"/>
      <c r="G59" s="372"/>
      <c r="H59" s="508"/>
      <c r="I59" s="309">
        <f>SUM(I53:I58)</f>
        <v>1641.52</v>
      </c>
      <c r="J59" s="315">
        <f>SUM(J53:J58)</f>
        <v>0</v>
      </c>
      <c r="K59" s="310">
        <f>SUM(K53:K58)</f>
        <v>0</v>
      </c>
    </row>
    <row r="60" spans="2:15" hidden="1" x14ac:dyDescent="0.25">
      <c r="B60" s="374">
        <v>1</v>
      </c>
      <c r="C60" s="374" t="s">
        <v>28</v>
      </c>
      <c r="D60" s="80"/>
      <c r="E60" s="15"/>
      <c r="F60" s="80"/>
      <c r="G60" s="34"/>
      <c r="H60" s="46"/>
      <c r="I60" s="124"/>
      <c r="J60" s="430"/>
      <c r="K60" s="487"/>
    </row>
    <row r="61" spans="2:15" ht="15.75" hidden="1" thickBot="1" x14ac:dyDescent="0.3">
      <c r="B61" s="377"/>
      <c r="C61" s="381"/>
      <c r="D61" s="132"/>
      <c r="E61" s="6"/>
      <c r="F61" s="132"/>
      <c r="G61" s="34"/>
      <c r="H61" s="46"/>
      <c r="I61" s="124"/>
      <c r="J61" s="420"/>
      <c r="K61" s="488"/>
    </row>
    <row r="62" spans="2:15" hidden="1" x14ac:dyDescent="0.25">
      <c r="B62" s="377"/>
      <c r="C62" s="381"/>
      <c r="D62" s="132"/>
      <c r="E62" s="132"/>
      <c r="F62" s="132"/>
      <c r="G62" s="129"/>
      <c r="H62" s="179"/>
      <c r="I62" s="509"/>
      <c r="J62" s="420"/>
      <c r="K62" s="488"/>
    </row>
    <row r="63" spans="2:15" hidden="1" x14ac:dyDescent="0.25">
      <c r="B63" s="377"/>
      <c r="C63" s="381"/>
      <c r="D63" s="132"/>
      <c r="E63" s="132"/>
      <c r="F63" s="132"/>
      <c r="G63" s="129"/>
      <c r="H63" s="155"/>
      <c r="I63" s="189"/>
      <c r="J63" s="420"/>
      <c r="K63" s="488"/>
    </row>
    <row r="64" spans="2:15" hidden="1" x14ac:dyDescent="0.25">
      <c r="B64" s="377"/>
      <c r="C64" s="381"/>
      <c r="D64" s="339"/>
      <c r="E64" s="368"/>
      <c r="F64" s="120"/>
      <c r="G64" s="129"/>
      <c r="H64" s="417"/>
      <c r="I64" s="202"/>
      <c r="J64" s="420"/>
      <c r="K64" s="488"/>
    </row>
    <row r="65" spans="2:11" ht="15.75" hidden="1" thickBot="1" x14ac:dyDescent="0.3">
      <c r="B65" s="378"/>
      <c r="C65" s="382"/>
      <c r="D65" s="379"/>
      <c r="E65" s="365"/>
      <c r="F65" s="148"/>
      <c r="G65" s="195"/>
      <c r="H65" s="198"/>
      <c r="I65" s="83"/>
      <c r="J65" s="420"/>
      <c r="K65" s="488"/>
    </row>
    <row r="66" spans="2:11" hidden="1" x14ac:dyDescent="0.25">
      <c r="B66" s="377">
        <v>2</v>
      </c>
      <c r="C66" s="504" t="s">
        <v>28</v>
      </c>
      <c r="D66" s="24"/>
      <c r="E66" s="80"/>
      <c r="F66" s="231"/>
      <c r="G66" s="129"/>
      <c r="H66" s="155"/>
      <c r="I66" s="188"/>
      <c r="J66" s="420"/>
      <c r="K66" s="488"/>
    </row>
    <row r="67" spans="2:11" ht="15.75" hidden="1" thickBot="1" x14ac:dyDescent="0.3">
      <c r="B67" s="375"/>
      <c r="C67" s="382"/>
      <c r="D67" s="23"/>
      <c r="E67" s="132"/>
      <c r="F67" s="209"/>
      <c r="G67" s="131"/>
      <c r="H67" s="177"/>
      <c r="I67" s="204"/>
      <c r="J67" s="420"/>
      <c r="K67" s="488"/>
    </row>
    <row r="68" spans="2:11" hidden="1" x14ac:dyDescent="0.25">
      <c r="B68" s="675">
        <v>2</v>
      </c>
      <c r="C68" s="732"/>
      <c r="D68" s="15"/>
      <c r="E68" s="80"/>
      <c r="F68" s="15"/>
      <c r="G68" s="676"/>
      <c r="H68" s="677"/>
      <c r="I68" s="670"/>
      <c r="J68" s="420"/>
      <c r="K68" s="488"/>
    </row>
    <row r="69" spans="2:11" ht="15.75" hidden="1" thickBot="1" x14ac:dyDescent="0.3">
      <c r="B69" s="672"/>
      <c r="C69" s="725"/>
      <c r="D69" s="6"/>
      <c r="E69" s="132"/>
      <c r="F69" s="6"/>
      <c r="G69" s="671"/>
      <c r="H69" s="678"/>
      <c r="I69" s="671"/>
      <c r="J69" s="420"/>
      <c r="K69" s="488"/>
    </row>
    <row r="70" spans="2:11" ht="15.75" hidden="1" thickBot="1" x14ac:dyDescent="0.3">
      <c r="B70" s="679">
        <v>3</v>
      </c>
      <c r="C70" s="724"/>
      <c r="D70" s="681"/>
      <c r="E70" s="681"/>
      <c r="F70" s="681"/>
      <c r="G70" s="367"/>
      <c r="H70" s="367"/>
      <c r="I70" s="53"/>
      <c r="J70" s="420"/>
      <c r="K70" s="488"/>
    </row>
    <row r="71" spans="2:11" ht="15.75" hidden="1" thickBot="1" x14ac:dyDescent="0.3">
      <c r="B71" s="680"/>
      <c r="C71" s="725"/>
      <c r="D71" s="682"/>
      <c r="E71" s="682"/>
      <c r="F71" s="682"/>
      <c r="G71" s="367"/>
      <c r="H71" s="367"/>
      <c r="I71" s="31"/>
      <c r="J71" s="420"/>
      <c r="K71" s="488"/>
    </row>
    <row r="72" spans="2:11" hidden="1" x14ac:dyDescent="0.25">
      <c r="B72" s="93">
        <v>3</v>
      </c>
      <c r="C72" s="163"/>
      <c r="D72" s="369"/>
      <c r="E72" s="80"/>
      <c r="F72" s="86"/>
      <c r="G72" s="676"/>
      <c r="H72" s="726"/>
      <c r="I72" s="728"/>
      <c r="J72" s="420"/>
      <c r="K72" s="488"/>
    </row>
    <row r="73" spans="2:11" ht="15.75" hidden="1" thickBot="1" x14ac:dyDescent="0.3">
      <c r="B73" s="224"/>
      <c r="C73" s="379"/>
      <c r="D73" s="379"/>
      <c r="E73" s="71"/>
      <c r="F73" s="92"/>
      <c r="G73" s="671"/>
      <c r="H73" s="727"/>
      <c r="I73" s="671"/>
      <c r="J73" s="420"/>
      <c r="K73" s="488"/>
    </row>
    <row r="74" spans="2:11" ht="15.75" thickBot="1" x14ac:dyDescent="0.3">
      <c r="B74" s="686" t="s">
        <v>16</v>
      </c>
      <c r="C74" s="683"/>
      <c r="D74" s="683"/>
      <c r="E74" s="683"/>
      <c r="F74" s="683"/>
      <c r="G74" s="683"/>
      <c r="H74" s="683"/>
      <c r="I74" s="322">
        <f>I72+I60+I65+I67+I68+I66+I61+I64+I63+I62</f>
        <v>0</v>
      </c>
      <c r="J74" s="420"/>
      <c r="K74" s="488"/>
    </row>
    <row r="75" spans="2:11" hidden="1" x14ac:dyDescent="0.25">
      <c r="B75" s="380">
        <v>1</v>
      </c>
      <c r="C75" s="380" t="s">
        <v>26</v>
      </c>
      <c r="D75" s="153"/>
      <c r="E75" s="80"/>
      <c r="F75" s="15"/>
      <c r="G75" s="59"/>
      <c r="H75" s="46"/>
      <c r="I75" s="124"/>
      <c r="J75" s="200"/>
      <c r="K75" s="488"/>
    </row>
    <row r="76" spans="2:11" hidden="1" x14ac:dyDescent="0.25">
      <c r="B76" s="97"/>
      <c r="C76" s="164"/>
      <c r="D76" s="119"/>
      <c r="E76" s="132"/>
      <c r="F76" s="6"/>
      <c r="G76" s="59"/>
      <c r="H76" s="46"/>
      <c r="I76" s="124"/>
      <c r="J76" s="200"/>
      <c r="K76" s="488"/>
    </row>
    <row r="77" spans="2:11" hidden="1" x14ac:dyDescent="0.25">
      <c r="B77" s="97"/>
      <c r="C77" s="164"/>
      <c r="D77" s="81"/>
      <c r="E77" s="132"/>
      <c r="F77" s="132"/>
      <c r="G77" s="59"/>
      <c r="H77" s="46"/>
      <c r="I77" s="124"/>
      <c r="J77" s="200"/>
      <c r="K77" s="124"/>
    </row>
    <row r="78" spans="2:11" hidden="1" x14ac:dyDescent="0.25">
      <c r="B78" s="97"/>
      <c r="C78" s="164"/>
      <c r="D78" s="81"/>
      <c r="E78" s="132"/>
      <c r="F78" s="132"/>
      <c r="G78" s="59"/>
      <c r="H78" s="21"/>
      <c r="I78" s="124"/>
      <c r="J78" s="420"/>
      <c r="K78" s="488"/>
    </row>
    <row r="79" spans="2:11" hidden="1" x14ac:dyDescent="0.25">
      <c r="B79" s="97"/>
      <c r="C79" s="164"/>
      <c r="D79" s="81"/>
      <c r="E79" s="132"/>
      <c r="F79" s="132"/>
      <c r="G79" s="450"/>
      <c r="H79" s="155"/>
      <c r="I79" s="188"/>
      <c r="J79" s="420"/>
      <c r="K79" s="488"/>
    </row>
    <row r="80" spans="2:11" hidden="1" x14ac:dyDescent="0.25">
      <c r="B80" s="97"/>
      <c r="C80" s="164"/>
      <c r="D80" s="81"/>
      <c r="E80" s="132"/>
      <c r="F80" s="132"/>
      <c r="G80" s="129"/>
      <c r="H80" s="179"/>
      <c r="I80" s="188"/>
      <c r="J80" s="420"/>
      <c r="K80" s="488"/>
    </row>
    <row r="81" spans="2:11" ht="15.75" hidden="1" thickBot="1" x14ac:dyDescent="0.3">
      <c r="B81" s="97"/>
      <c r="C81" s="164"/>
      <c r="D81" s="81"/>
      <c r="E81" s="132"/>
      <c r="F81" s="132"/>
      <c r="G81" s="167"/>
      <c r="H81" s="192"/>
      <c r="I81" s="202"/>
      <c r="J81" s="420"/>
      <c r="K81" s="488"/>
    </row>
    <row r="82" spans="2:11" hidden="1" x14ac:dyDescent="0.25">
      <c r="B82" s="486">
        <v>1</v>
      </c>
      <c r="C82" s="486" t="s">
        <v>26</v>
      </c>
      <c r="D82" s="80"/>
      <c r="E82" s="15"/>
      <c r="F82" s="17"/>
      <c r="G82" s="602"/>
      <c r="H82" s="46"/>
      <c r="I82" s="124"/>
      <c r="J82" s="105"/>
      <c r="K82" s="488"/>
    </row>
    <row r="83" spans="2:11" ht="15.75" hidden="1" thickBot="1" x14ac:dyDescent="0.3">
      <c r="B83" s="258"/>
      <c r="C83" s="165"/>
      <c r="D83" s="132"/>
      <c r="E83" s="6"/>
      <c r="F83" s="7"/>
      <c r="G83" s="34"/>
      <c r="H83" s="21"/>
      <c r="I83" s="59"/>
      <c r="J83" s="420"/>
      <c r="K83" s="488"/>
    </row>
    <row r="84" spans="2:11" ht="15.75" hidden="1" thickBot="1" x14ac:dyDescent="0.3">
      <c r="B84" s="366">
        <v>2</v>
      </c>
      <c r="C84" s="163"/>
      <c r="D84" s="104"/>
      <c r="E84" s="163"/>
      <c r="F84" s="163"/>
      <c r="G84" s="78"/>
      <c r="H84" s="510"/>
      <c r="I84" s="517"/>
      <c r="J84" s="420"/>
      <c r="K84" s="488"/>
    </row>
    <row r="85" spans="2:11" ht="15.75" hidden="1" thickBot="1" x14ac:dyDescent="0.3">
      <c r="B85" s="108"/>
      <c r="C85" s="165"/>
      <c r="D85" s="110"/>
      <c r="E85" s="258"/>
      <c r="F85" s="258"/>
      <c r="G85" s="258"/>
      <c r="H85" s="507"/>
      <c r="I85" s="53"/>
      <c r="J85" s="427"/>
      <c r="K85" s="152"/>
    </row>
    <row r="86" spans="2:11" ht="15.75" thickBot="1" x14ac:dyDescent="0.3">
      <c r="B86" s="372"/>
      <c r="C86" s="685" t="s">
        <v>15</v>
      </c>
      <c r="D86" s="683"/>
      <c r="E86" s="685"/>
      <c r="F86" s="685"/>
      <c r="G86" s="685"/>
      <c r="H86" s="685"/>
      <c r="I86" s="322">
        <f>I84+I75+I81+I76+I77+I78+I79+I80+I82+I83</f>
        <v>0</v>
      </c>
      <c r="J86" s="342">
        <f t="shared" ref="J86:K86" si="3">J84+J75+J81+J76+J77+J78+J79+J80+J82</f>
        <v>0</v>
      </c>
      <c r="K86" s="491">
        <f t="shared" si="3"/>
        <v>0</v>
      </c>
    </row>
    <row r="87" spans="2:11" ht="16.5" thickBot="1" x14ac:dyDescent="0.3">
      <c r="B87" s="10"/>
      <c r="C87" s="11"/>
      <c r="D87" s="11"/>
      <c r="E87" s="683" t="s">
        <v>31</v>
      </c>
      <c r="F87" s="683"/>
      <c r="G87" s="11"/>
      <c r="H87" s="11"/>
      <c r="I87" s="360">
        <f>I13+I34+I52+I74+I59+I86</f>
        <v>17612.080000000002</v>
      </c>
      <c r="J87" s="516">
        <f>J13+J34+J52+J59+J86</f>
        <v>0</v>
      </c>
      <c r="K87" s="360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733"/>
      <c r="C90" s="733"/>
      <c r="D90" s="733"/>
      <c r="E90" s="733"/>
      <c r="F90" s="733"/>
      <c r="G90" s="733"/>
      <c r="H90" s="733"/>
      <c r="I90" s="637"/>
    </row>
    <row r="91" spans="2:11" ht="15.75" x14ac:dyDescent="0.25">
      <c r="B91" s="734"/>
      <c r="C91" s="734"/>
      <c r="D91" s="734"/>
      <c r="E91" s="734"/>
      <c r="F91" s="734"/>
      <c r="G91" s="734"/>
      <c r="H91" s="734"/>
      <c r="I91" s="639"/>
    </row>
    <row r="92" spans="2:11" x14ac:dyDescent="0.25">
      <c r="B92" s="637"/>
      <c r="C92" s="637"/>
      <c r="D92" s="637"/>
      <c r="E92" s="637"/>
      <c r="F92" s="637"/>
      <c r="G92" s="637"/>
      <c r="H92" s="638"/>
      <c r="I92" s="637"/>
    </row>
    <row r="93" spans="2:11" x14ac:dyDescent="0.25">
      <c r="B93" s="637"/>
      <c r="C93" s="637"/>
      <c r="D93" s="637"/>
      <c r="E93" s="637"/>
      <c r="F93" s="637"/>
      <c r="G93" s="637"/>
      <c r="H93" s="637"/>
      <c r="I93" s="637"/>
    </row>
    <row r="94" spans="2:11" x14ac:dyDescent="0.25">
      <c r="B94" s="637"/>
      <c r="C94" s="637"/>
      <c r="D94" s="637"/>
      <c r="E94" s="637"/>
      <c r="F94" s="637"/>
      <c r="G94" s="637"/>
      <c r="H94" s="637"/>
      <c r="I94" s="640"/>
    </row>
    <row r="95" spans="2:11" ht="15.75" x14ac:dyDescent="0.25">
      <c r="B95" s="637"/>
      <c r="C95" s="637"/>
      <c r="D95" s="637"/>
      <c r="E95" s="637"/>
      <c r="F95" s="637"/>
      <c r="G95" s="637"/>
      <c r="H95" s="637"/>
      <c r="I95" s="639"/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A3" sqref="A3:H53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92</v>
      </c>
      <c r="E3" s="13"/>
      <c r="F3" s="12"/>
      <c r="G3" s="14" t="s">
        <v>32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33" t="s">
        <v>24</v>
      </c>
      <c r="D6" s="2" t="s">
        <v>2</v>
      </c>
      <c r="E6" s="3" t="s">
        <v>3</v>
      </c>
      <c r="F6" s="3" t="s">
        <v>11</v>
      </c>
      <c r="G6" s="174" t="s">
        <v>4</v>
      </c>
      <c r="H6" s="414" t="s">
        <v>46</v>
      </c>
      <c r="I6" s="182" t="s">
        <v>64</v>
      </c>
      <c r="J6" s="182" t="s">
        <v>62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75" t="s">
        <v>7</v>
      </c>
      <c r="H7" s="415" t="s">
        <v>9</v>
      </c>
      <c r="I7" s="74" t="s">
        <v>48</v>
      </c>
      <c r="J7" s="74" t="s">
        <v>63</v>
      </c>
    </row>
    <row r="8" spans="1:10" x14ac:dyDescent="0.25">
      <c r="A8" s="130">
        <v>1</v>
      </c>
      <c r="B8" s="595" t="s">
        <v>54</v>
      </c>
      <c r="C8" s="78" t="s">
        <v>84</v>
      </c>
      <c r="D8" s="15" t="s">
        <v>74</v>
      </c>
      <c r="E8" s="17" t="s">
        <v>115</v>
      </c>
      <c r="F8" s="197" t="s">
        <v>149</v>
      </c>
      <c r="G8" s="58" t="s">
        <v>156</v>
      </c>
      <c r="H8" s="469">
        <v>471.1</v>
      </c>
      <c r="I8" s="70"/>
      <c r="J8" s="65"/>
    </row>
    <row r="9" spans="1:10" ht="15.75" thickBot="1" x14ac:dyDescent="0.3">
      <c r="A9" s="74"/>
      <c r="B9" s="70"/>
      <c r="C9" s="132" t="s">
        <v>116</v>
      </c>
      <c r="D9" s="6"/>
      <c r="E9" s="7"/>
      <c r="F9" s="61"/>
      <c r="G9" s="70"/>
      <c r="H9" s="597"/>
      <c r="I9" s="70"/>
      <c r="J9" s="65"/>
    </row>
    <row r="10" spans="1:10" x14ac:dyDescent="0.25">
      <c r="A10" s="130">
        <v>2</v>
      </c>
      <c r="B10" s="536" t="s">
        <v>54</v>
      </c>
      <c r="C10" s="80" t="s">
        <v>87</v>
      </c>
      <c r="D10" s="15" t="s">
        <v>73</v>
      </c>
      <c r="E10" s="80" t="s">
        <v>135</v>
      </c>
      <c r="F10" s="654" t="s">
        <v>149</v>
      </c>
      <c r="G10" s="45" t="s">
        <v>157</v>
      </c>
      <c r="H10" s="147">
        <v>910.93</v>
      </c>
      <c r="I10" s="426"/>
      <c r="J10" s="406"/>
    </row>
    <row r="11" spans="1:10" ht="15.75" thickBot="1" x14ac:dyDescent="0.3">
      <c r="A11" s="74"/>
      <c r="B11" s="70"/>
      <c r="C11" s="132" t="s">
        <v>136</v>
      </c>
      <c r="D11" s="6"/>
      <c r="E11" s="132"/>
      <c r="F11" s="410"/>
      <c r="G11" s="155"/>
      <c r="H11" s="265"/>
      <c r="I11" s="401"/>
      <c r="J11" s="386"/>
    </row>
    <row r="12" spans="1:10" hidden="1" x14ac:dyDescent="0.25">
      <c r="A12" s="130">
        <v>3</v>
      </c>
      <c r="B12" s="536" t="s">
        <v>54</v>
      </c>
      <c r="C12" s="80"/>
      <c r="D12" s="15"/>
      <c r="E12" s="17"/>
      <c r="F12" s="630"/>
      <c r="G12" s="26"/>
      <c r="H12" s="357"/>
      <c r="I12" s="73"/>
      <c r="J12" s="230"/>
    </row>
    <row r="13" spans="1:10" ht="15.75" hidden="1" thickBot="1" x14ac:dyDescent="0.3">
      <c r="A13" s="65"/>
      <c r="B13" s="402"/>
      <c r="C13" s="81"/>
      <c r="D13" s="6"/>
      <c r="E13" s="7"/>
      <c r="F13" s="99"/>
      <c r="G13" s="21"/>
      <c r="H13" s="59"/>
      <c r="I13" s="73"/>
      <c r="J13" s="230"/>
    </row>
    <row r="14" spans="1:10" ht="15.75" thickBot="1" x14ac:dyDescent="0.3">
      <c r="A14" s="686" t="s">
        <v>37</v>
      </c>
      <c r="B14" s="683"/>
      <c r="C14" s="683"/>
      <c r="D14" s="683"/>
      <c r="E14" s="683"/>
      <c r="F14" s="683"/>
      <c r="G14" s="683"/>
      <c r="H14" s="317">
        <f>H8+H10+H12</f>
        <v>1382.03</v>
      </c>
      <c r="I14" s="317">
        <f t="shared" ref="I14:J14" si="0">I10+I12</f>
        <v>0</v>
      </c>
      <c r="J14" s="317">
        <f t="shared" si="0"/>
        <v>0</v>
      </c>
    </row>
    <row r="15" spans="1:10" x14ac:dyDescent="0.25">
      <c r="A15" s="232">
        <v>1</v>
      </c>
      <c r="B15" s="736" t="s">
        <v>25</v>
      </c>
      <c r="C15" s="80" t="s">
        <v>87</v>
      </c>
      <c r="D15" s="15" t="s">
        <v>77</v>
      </c>
      <c r="E15" s="80" t="s">
        <v>103</v>
      </c>
      <c r="F15" s="631" t="s">
        <v>149</v>
      </c>
      <c r="G15" s="27" t="s">
        <v>151</v>
      </c>
      <c r="H15" s="185">
        <v>894.36</v>
      </c>
      <c r="I15" s="99"/>
      <c r="J15" s="188"/>
    </row>
    <row r="16" spans="1:10" ht="15.75" thickBot="1" x14ac:dyDescent="0.3">
      <c r="A16" s="651"/>
      <c r="B16" s="737"/>
      <c r="C16" s="71" t="s">
        <v>104</v>
      </c>
      <c r="D16" s="20"/>
      <c r="E16" s="71"/>
      <c r="F16" s="101"/>
      <c r="G16" s="18"/>
      <c r="H16" s="187"/>
      <c r="I16" s="99"/>
      <c r="J16" s="246"/>
    </row>
    <row r="17" spans="1:13" x14ac:dyDescent="0.25">
      <c r="A17" s="232">
        <v>2</v>
      </c>
      <c r="B17" s="668" t="s">
        <v>25</v>
      </c>
      <c r="C17" s="132" t="s">
        <v>87</v>
      </c>
      <c r="D17" s="6" t="s">
        <v>106</v>
      </c>
      <c r="E17" s="7" t="s">
        <v>107</v>
      </c>
      <c r="F17" s="383" t="s">
        <v>149</v>
      </c>
      <c r="G17" s="50" t="s">
        <v>152</v>
      </c>
      <c r="H17" s="150">
        <v>1101.6199999999999</v>
      </c>
      <c r="I17" s="59"/>
      <c r="J17" s="188"/>
    </row>
    <row r="18" spans="1:13" x14ac:dyDescent="0.25">
      <c r="A18" s="259"/>
      <c r="B18" s="738"/>
      <c r="C18" s="132" t="s">
        <v>108</v>
      </c>
      <c r="D18" s="6"/>
      <c r="E18" s="7"/>
      <c r="F18" s="99"/>
      <c r="G18" s="21"/>
      <c r="H18" s="59"/>
      <c r="I18" s="59"/>
      <c r="J18" s="188"/>
    </row>
    <row r="19" spans="1:13" ht="15.75" thickBot="1" x14ac:dyDescent="0.3">
      <c r="A19" s="151"/>
      <c r="B19" s="669"/>
      <c r="C19" s="71"/>
      <c r="D19" s="71"/>
      <c r="E19" s="71"/>
      <c r="F19" s="99"/>
      <c r="G19" s="21"/>
      <c r="H19" s="59"/>
      <c r="I19" s="59"/>
      <c r="J19" s="188"/>
    </row>
    <row r="20" spans="1:13" x14ac:dyDescent="0.25">
      <c r="A20" s="652">
        <v>3</v>
      </c>
      <c r="B20" s="739" t="s">
        <v>25</v>
      </c>
      <c r="C20" s="80" t="s">
        <v>87</v>
      </c>
      <c r="D20" s="15" t="s">
        <v>109</v>
      </c>
      <c r="E20" s="80" t="s">
        <v>110</v>
      </c>
      <c r="F20" s="268" t="s">
        <v>149</v>
      </c>
      <c r="G20" s="26" t="s">
        <v>153</v>
      </c>
      <c r="H20" s="52">
        <v>137.06</v>
      </c>
      <c r="I20" s="260"/>
      <c r="J20" s="189"/>
    </row>
    <row r="21" spans="1:13" ht="15.75" thickBot="1" x14ac:dyDescent="0.3">
      <c r="A21" s="648"/>
      <c r="B21" s="740"/>
      <c r="C21" s="132" t="s">
        <v>111</v>
      </c>
      <c r="D21" s="6"/>
      <c r="E21" s="132"/>
      <c r="F21" s="167"/>
      <c r="G21" s="22"/>
      <c r="H21" s="60"/>
      <c r="I21" s="260"/>
      <c r="J21" s="189"/>
    </row>
    <row r="22" spans="1:13" x14ac:dyDescent="0.25">
      <c r="A22" s="653">
        <v>4</v>
      </c>
      <c r="B22" s="741" t="s">
        <v>25</v>
      </c>
      <c r="C22" s="80" t="s">
        <v>87</v>
      </c>
      <c r="D22" s="15" t="s">
        <v>128</v>
      </c>
      <c r="E22" s="80" t="s">
        <v>129</v>
      </c>
      <c r="F22" s="268" t="s">
        <v>149</v>
      </c>
      <c r="G22" s="632" t="s">
        <v>154</v>
      </c>
      <c r="H22" s="24">
        <v>149.24</v>
      </c>
      <c r="I22" s="260"/>
      <c r="J22" s="189"/>
    </row>
    <row r="23" spans="1:13" ht="15.75" thickBot="1" x14ac:dyDescent="0.3">
      <c r="A23" s="581"/>
      <c r="B23" s="742"/>
      <c r="C23" s="81" t="s">
        <v>130</v>
      </c>
      <c r="D23" s="6"/>
      <c r="E23" s="132"/>
      <c r="F23" s="440"/>
      <c r="G23" s="30"/>
      <c r="H23" s="306"/>
      <c r="I23" s="260"/>
      <c r="J23" s="189"/>
    </row>
    <row r="24" spans="1:13" x14ac:dyDescent="0.25">
      <c r="A24" s="653">
        <v>5</v>
      </c>
      <c r="B24" s="741" t="s">
        <v>25</v>
      </c>
      <c r="C24" s="80" t="s">
        <v>87</v>
      </c>
      <c r="D24" s="15" t="s">
        <v>112</v>
      </c>
      <c r="E24" s="80" t="s">
        <v>113</v>
      </c>
      <c r="F24" s="268" t="s">
        <v>149</v>
      </c>
      <c r="G24" s="26" t="s">
        <v>155</v>
      </c>
      <c r="H24" s="37">
        <v>305.88</v>
      </c>
      <c r="I24" s="260"/>
      <c r="J24" s="189"/>
    </row>
    <row r="25" spans="1:13" ht="15.75" thickBot="1" x14ac:dyDescent="0.3">
      <c r="A25" s="581"/>
      <c r="B25" s="742"/>
      <c r="C25" s="132" t="s">
        <v>114</v>
      </c>
      <c r="D25" s="6"/>
      <c r="E25" s="132"/>
      <c r="F25" s="440"/>
      <c r="G25" s="30"/>
      <c r="H25" s="306"/>
      <c r="I25" s="260"/>
      <c r="J25" s="189"/>
    </row>
    <row r="26" spans="1:13" hidden="1" x14ac:dyDescent="0.25">
      <c r="A26" s="648">
        <v>6</v>
      </c>
      <c r="B26" s="739" t="s">
        <v>25</v>
      </c>
      <c r="C26" s="132"/>
      <c r="D26" s="6"/>
      <c r="E26" s="132"/>
      <c r="F26" s="41"/>
      <c r="G26" s="520"/>
      <c r="H26" s="36"/>
      <c r="I26" s="260"/>
      <c r="J26" s="189"/>
    </row>
    <row r="27" spans="1:13" ht="15.75" hidden="1" thickBot="1" x14ac:dyDescent="0.3">
      <c r="A27" s="644"/>
      <c r="B27" s="740"/>
      <c r="C27" s="132"/>
      <c r="D27" s="6"/>
      <c r="E27" s="132"/>
      <c r="F27" s="99"/>
      <c r="G27" s="21"/>
      <c r="H27" s="59"/>
      <c r="I27" s="225"/>
      <c r="J27" s="202"/>
    </row>
    <row r="28" spans="1:13" ht="15.75" hidden="1" thickBot="1" x14ac:dyDescent="0.3">
      <c r="A28" s="409"/>
      <c r="B28" s="87"/>
      <c r="C28" s="299"/>
      <c r="D28" s="395"/>
      <c r="E28" s="395"/>
      <c r="F28" s="129"/>
      <c r="G28" s="46"/>
      <c r="H28" s="59"/>
      <c r="I28" s="29"/>
      <c r="J28" s="83"/>
    </row>
    <row r="29" spans="1:13" ht="15.75" thickBot="1" x14ac:dyDescent="0.3">
      <c r="A29" s="673" t="s">
        <v>20</v>
      </c>
      <c r="B29" s="674"/>
      <c r="C29" s="674"/>
      <c r="D29" s="735"/>
      <c r="E29" s="735"/>
      <c r="F29" s="735"/>
      <c r="G29" s="735"/>
      <c r="H29" s="354">
        <f>H15+H17+H18+H19+H16+H20+H26+H27+H22+H24</f>
        <v>2588.16</v>
      </c>
      <c r="I29" s="354">
        <f t="shared" ref="I29:J29" si="1">I15+I17+I18+I19+I16</f>
        <v>0</v>
      </c>
      <c r="J29" s="502">
        <f t="shared" si="1"/>
        <v>0</v>
      </c>
      <c r="K29" s="503"/>
    </row>
    <row r="30" spans="1:13" hidden="1" x14ac:dyDescent="0.25">
      <c r="A30" s="103">
        <v>1</v>
      </c>
      <c r="B30" s="171" t="s">
        <v>28</v>
      </c>
      <c r="C30" s="80"/>
      <c r="D30" s="15"/>
      <c r="E30" s="80"/>
      <c r="F30" s="63"/>
      <c r="G30" s="476"/>
      <c r="H30" s="596"/>
      <c r="I30" s="200"/>
      <c r="J30" s="203"/>
    </row>
    <row r="31" spans="1:13" ht="15.75" hidden="1" thickBot="1" x14ac:dyDescent="0.3">
      <c r="A31" s="115"/>
      <c r="B31" s="116"/>
      <c r="C31" s="132"/>
      <c r="D31" s="6"/>
      <c r="E31" s="132"/>
      <c r="F31" s="99"/>
      <c r="G31" s="21"/>
      <c r="H31" s="44"/>
      <c r="I31" s="200"/>
      <c r="J31" s="188"/>
    </row>
    <row r="32" spans="1:13" hidden="1" x14ac:dyDescent="0.25">
      <c r="A32" s="77">
        <v>2</v>
      </c>
      <c r="B32" s="171" t="s">
        <v>28</v>
      </c>
      <c r="C32" s="24"/>
      <c r="D32" s="80"/>
      <c r="E32" s="231"/>
      <c r="F32" s="129"/>
      <c r="G32" s="21"/>
      <c r="H32" s="124"/>
      <c r="I32" s="124"/>
      <c r="J32" s="188"/>
      <c r="M32" s="39"/>
    </row>
    <row r="33" spans="1:16" ht="15.75" hidden="1" thickBot="1" x14ac:dyDescent="0.3">
      <c r="A33" s="115"/>
      <c r="B33" s="116"/>
      <c r="C33" s="23"/>
      <c r="D33" s="132"/>
      <c r="E33" s="209"/>
      <c r="F33" s="102"/>
      <c r="G33" s="180"/>
      <c r="H33" s="266"/>
      <c r="I33" s="216"/>
      <c r="J33" s="204"/>
    </row>
    <row r="34" spans="1:16" ht="15.75" thickBot="1" x14ac:dyDescent="0.3">
      <c r="A34" s="686" t="s">
        <v>29</v>
      </c>
      <c r="B34" s="667"/>
      <c r="C34" s="667"/>
      <c r="D34" s="667"/>
      <c r="E34" s="667"/>
      <c r="F34" s="667"/>
      <c r="G34" s="667"/>
      <c r="H34" s="319">
        <f>H30+H31+H32+H33</f>
        <v>0</v>
      </c>
      <c r="I34" s="319">
        <f>I30+I31+I32+I33</f>
        <v>0</v>
      </c>
      <c r="J34" s="122"/>
    </row>
    <row r="35" spans="1:16" hidden="1" x14ac:dyDescent="0.25">
      <c r="A35" s="97">
        <v>1</v>
      </c>
      <c r="B35" s="408" t="s">
        <v>65</v>
      </c>
      <c r="C35" s="153"/>
      <c r="D35" s="80"/>
      <c r="E35" s="15"/>
      <c r="F35" s="129"/>
      <c r="G35" s="21"/>
      <c r="H35" s="599"/>
      <c r="I35" s="75"/>
      <c r="J35" s="75"/>
    </row>
    <row r="36" spans="1:16" ht="15.75" hidden="1" thickBot="1" x14ac:dyDescent="0.3">
      <c r="A36" s="97"/>
      <c r="B36" s="97"/>
      <c r="C36" s="119"/>
      <c r="D36" s="132"/>
      <c r="E36" s="6"/>
      <c r="F36" s="98"/>
      <c r="G36" s="118"/>
      <c r="H36" s="258"/>
      <c r="I36" s="398"/>
      <c r="J36" s="413"/>
    </row>
    <row r="37" spans="1:16" ht="15.75" thickBot="1" x14ac:dyDescent="0.3">
      <c r="A37" s="387"/>
      <c r="B37" s="388"/>
      <c r="C37" s="388" t="s">
        <v>75</v>
      </c>
      <c r="D37" s="388"/>
      <c r="E37" s="389"/>
      <c r="F37" s="387"/>
      <c r="G37" s="389"/>
      <c r="H37" s="318">
        <f>H35</f>
        <v>0</v>
      </c>
      <c r="I37" s="318">
        <f>I35</f>
        <v>0</v>
      </c>
      <c r="J37" s="318">
        <f t="shared" ref="J37" si="2">J35</f>
        <v>0</v>
      </c>
    </row>
    <row r="38" spans="1:16" x14ac:dyDescent="0.25">
      <c r="A38" s="399">
        <v>1</v>
      </c>
      <c r="B38" s="531" t="s">
        <v>22</v>
      </c>
      <c r="C38" s="80" t="s">
        <v>87</v>
      </c>
      <c r="D38" s="15" t="s">
        <v>100</v>
      </c>
      <c r="E38" s="17" t="s">
        <v>101</v>
      </c>
      <c r="F38" s="645" t="s">
        <v>149</v>
      </c>
      <c r="G38" s="21" t="s">
        <v>150</v>
      </c>
      <c r="H38" s="646">
        <v>340.62</v>
      </c>
      <c r="I38" s="263"/>
      <c r="J38" s="245"/>
    </row>
    <row r="39" spans="1:16" ht="15.75" thickBot="1" x14ac:dyDescent="0.3">
      <c r="A39" s="405"/>
      <c r="B39" s="352"/>
      <c r="C39" s="132" t="s">
        <v>102</v>
      </c>
      <c r="D39" s="6"/>
      <c r="E39" s="7"/>
      <c r="F39" s="129"/>
      <c r="G39" s="46"/>
      <c r="H39" s="124"/>
      <c r="I39" s="262"/>
      <c r="J39" s="246"/>
    </row>
    <row r="40" spans="1:16" hidden="1" x14ac:dyDescent="0.25">
      <c r="A40" s="404">
        <v>1</v>
      </c>
      <c r="B40" s="531" t="s">
        <v>22</v>
      </c>
      <c r="C40" s="80"/>
      <c r="D40" s="15"/>
      <c r="E40" s="80"/>
      <c r="F40" s="34"/>
      <c r="G40" s="21"/>
      <c r="H40" s="59"/>
      <c r="I40" s="215"/>
      <c r="J40" s="203"/>
    </row>
    <row r="41" spans="1:16" ht="15.75" hidden="1" thickBot="1" x14ac:dyDescent="0.3">
      <c r="A41" s="400"/>
      <c r="B41" s="407"/>
      <c r="C41" s="132"/>
      <c r="D41" s="6"/>
      <c r="E41" s="132"/>
      <c r="F41" s="131"/>
      <c r="G41" s="180"/>
      <c r="H41" s="204"/>
      <c r="I41" s="216"/>
      <c r="J41" s="204"/>
    </row>
    <row r="42" spans="1:16" hidden="1" x14ac:dyDescent="0.25">
      <c r="A42" s="746">
        <v>2</v>
      </c>
      <c r="B42" s="531" t="s">
        <v>22</v>
      </c>
      <c r="C42" s="78"/>
      <c r="D42" s="15"/>
      <c r="E42" s="80"/>
      <c r="F42" s="34"/>
      <c r="G42" s="21"/>
      <c r="H42" s="59"/>
      <c r="I42" s="263"/>
      <c r="J42" s="64"/>
    </row>
    <row r="43" spans="1:16" hidden="1" x14ac:dyDescent="0.25">
      <c r="A43" s="747"/>
      <c r="B43" s="533"/>
      <c r="C43" s="81"/>
      <c r="D43" s="6"/>
      <c r="E43" s="132"/>
      <c r="F43" s="34"/>
      <c r="G43" s="21"/>
      <c r="H43" s="59"/>
      <c r="I43" s="262"/>
      <c r="J43" s="251"/>
    </row>
    <row r="44" spans="1:16" ht="15.75" hidden="1" thickBot="1" x14ac:dyDescent="0.3">
      <c r="A44" s="403"/>
      <c r="B44" s="220"/>
      <c r="C44" s="410"/>
      <c r="D44" s="395"/>
      <c r="E44" s="59"/>
      <c r="F44" s="307"/>
      <c r="G44" s="308"/>
      <c r="H44" s="267"/>
      <c r="I44" s="264"/>
      <c r="J44" s="252"/>
    </row>
    <row r="45" spans="1:16" ht="15.75" thickBot="1" x14ac:dyDescent="0.3">
      <c r="A45" s="743" t="s">
        <v>19</v>
      </c>
      <c r="B45" s="744"/>
      <c r="C45" s="744"/>
      <c r="D45" s="744"/>
      <c r="E45" s="744"/>
      <c r="F45" s="744"/>
      <c r="G45" s="745"/>
      <c r="H45" s="320">
        <f>H38</f>
        <v>340.62</v>
      </c>
      <c r="I45" s="446">
        <v>0</v>
      </c>
      <c r="J45" s="320">
        <f>H45-I45</f>
        <v>340.62</v>
      </c>
    </row>
    <row r="46" spans="1:16" hidden="1" x14ac:dyDescent="0.25">
      <c r="A46" s="97">
        <v>1</v>
      </c>
      <c r="B46" s="97" t="s">
        <v>26</v>
      </c>
      <c r="C46" s="80"/>
      <c r="D46" s="15"/>
      <c r="E46" s="17"/>
      <c r="F46" s="602"/>
      <c r="G46" s="46"/>
      <c r="H46" s="124"/>
      <c r="I46" s="124"/>
      <c r="J46" s="253"/>
    </row>
    <row r="47" spans="1:16" ht="15.75" hidden="1" thickBot="1" x14ac:dyDescent="0.3">
      <c r="A47" s="258"/>
      <c r="B47" s="109"/>
      <c r="C47" s="132"/>
      <c r="D47" s="6"/>
      <c r="E47" s="7"/>
      <c r="F47" s="34"/>
      <c r="G47" s="21"/>
      <c r="H47" s="44"/>
      <c r="I47" s="44"/>
      <c r="J47" s="124"/>
      <c r="L47" s="39"/>
    </row>
    <row r="48" spans="1:16" hidden="1" x14ac:dyDescent="0.25">
      <c r="A48" s="390"/>
      <c r="B48" s="166"/>
      <c r="C48" s="119"/>
      <c r="D48" s="132"/>
      <c r="E48" s="209"/>
      <c r="F48" s="527"/>
      <c r="G48" s="21"/>
      <c r="H48" s="124"/>
      <c r="I48" s="124"/>
      <c r="J48" s="124"/>
      <c r="P48" s="39"/>
    </row>
    <row r="49" spans="1:16" ht="15.75" hidden="1" thickBot="1" x14ac:dyDescent="0.3">
      <c r="A49" s="538"/>
      <c r="B49" s="166"/>
      <c r="C49" s="119"/>
      <c r="D49" s="132"/>
      <c r="E49" s="6"/>
      <c r="F49" s="527"/>
      <c r="G49" s="21"/>
      <c r="H49" s="124"/>
      <c r="I49" s="124"/>
      <c r="J49" s="199"/>
      <c r="P49" s="39"/>
    </row>
    <row r="50" spans="1:16" hidden="1" x14ac:dyDescent="0.25">
      <c r="A50" s="390">
        <v>2</v>
      </c>
      <c r="B50" s="408" t="s">
        <v>26</v>
      </c>
      <c r="C50" s="80"/>
      <c r="D50" s="231"/>
      <c r="E50" s="447"/>
      <c r="F50" s="59"/>
      <c r="G50" s="21"/>
      <c r="H50" s="579"/>
      <c r="I50" s="124"/>
      <c r="J50" s="255"/>
    </row>
    <row r="51" spans="1:16" ht="15.75" hidden="1" thickBot="1" x14ac:dyDescent="0.3">
      <c r="A51" s="392"/>
      <c r="B51" s="109"/>
      <c r="C51" s="132"/>
      <c r="D51" s="209"/>
      <c r="E51" s="194"/>
      <c r="F51" s="129"/>
      <c r="G51" s="46"/>
      <c r="H51" s="124"/>
      <c r="I51" s="124"/>
      <c r="J51" s="254"/>
    </row>
    <row r="52" spans="1:16" ht="15.75" thickBot="1" x14ac:dyDescent="0.3">
      <c r="A52" s="392"/>
      <c r="B52" s="685" t="s">
        <v>15</v>
      </c>
      <c r="C52" s="683"/>
      <c r="D52" s="685"/>
      <c r="E52" s="685"/>
      <c r="F52" s="685"/>
      <c r="G52" s="685"/>
      <c r="H52" s="318">
        <f>SUM(H46:H51)</f>
        <v>0</v>
      </c>
      <c r="I52" s="318">
        <f t="shared" ref="I52:J52" si="3">SUM(I46:I51)</f>
        <v>0</v>
      </c>
      <c r="J52" s="318">
        <f t="shared" si="3"/>
        <v>0</v>
      </c>
    </row>
    <row r="53" spans="1:16" ht="15.75" thickBot="1" x14ac:dyDescent="0.3">
      <c r="A53" s="10"/>
      <c r="B53" s="11"/>
      <c r="C53" s="11"/>
      <c r="D53" s="683" t="s">
        <v>51</v>
      </c>
      <c r="E53" s="683"/>
      <c r="F53" s="11"/>
      <c r="G53" s="11"/>
      <c r="H53" s="310">
        <f>H45+H52+H29+H37+H34+H14</f>
        <v>4310.8099999999995</v>
      </c>
      <c r="I53" s="310">
        <f>I45+I52+I29+I37+I34+I14</f>
        <v>0</v>
      </c>
      <c r="J53" s="310">
        <f>J45+J52+J29+J37+J34+J14</f>
        <v>340.62</v>
      </c>
    </row>
    <row r="54" spans="1:16" x14ac:dyDescent="0.25">
      <c r="N54" s="39"/>
    </row>
  </sheetData>
  <mergeCells count="13">
    <mergeCell ref="A45:G45"/>
    <mergeCell ref="B52:G52"/>
    <mergeCell ref="D53:E53"/>
    <mergeCell ref="A34:G34"/>
    <mergeCell ref="A42:A43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8"/>
  <sheetViews>
    <sheetView topLeftCell="A35" workbookViewId="0">
      <selection activeCell="N71" sqref="N71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94</v>
      </c>
    </row>
    <row r="3" spans="1:10" hidden="1" x14ac:dyDescent="0.25"/>
    <row r="4" spans="1:10" ht="15.75" thickBot="1" x14ac:dyDescent="0.3">
      <c r="G4" s="9" t="s">
        <v>17</v>
      </c>
    </row>
    <row r="5" spans="1:10" ht="26.25" x14ac:dyDescent="0.25">
      <c r="A5" s="130" t="s">
        <v>0</v>
      </c>
      <c r="B5" s="130" t="s">
        <v>1</v>
      </c>
      <c r="C5" s="748" t="s">
        <v>23</v>
      </c>
      <c r="D5" s="2" t="s">
        <v>2</v>
      </c>
      <c r="E5" s="3" t="s">
        <v>3</v>
      </c>
      <c r="F5" s="3" t="s">
        <v>11</v>
      </c>
      <c r="G5" s="174" t="s">
        <v>4</v>
      </c>
      <c r="H5" s="273" t="s">
        <v>12</v>
      </c>
      <c r="I5" s="273" t="s">
        <v>64</v>
      </c>
      <c r="J5" s="273" t="s">
        <v>62</v>
      </c>
    </row>
    <row r="6" spans="1:10" ht="15.75" thickBot="1" x14ac:dyDescent="0.3">
      <c r="A6" s="74" t="s">
        <v>5</v>
      </c>
      <c r="B6" s="74"/>
      <c r="C6" s="749"/>
      <c r="D6" s="4"/>
      <c r="E6" s="4" t="s">
        <v>6</v>
      </c>
      <c r="F6" s="4" t="s">
        <v>13</v>
      </c>
      <c r="G6" s="175" t="s">
        <v>7</v>
      </c>
      <c r="H6" s="274" t="s">
        <v>8</v>
      </c>
      <c r="I6" s="269" t="s">
        <v>48</v>
      </c>
      <c r="J6" s="214" t="s">
        <v>63</v>
      </c>
    </row>
    <row r="7" spans="1:10" hidden="1" x14ac:dyDescent="0.25">
      <c r="A7" s="65">
        <v>1</v>
      </c>
      <c r="B7" s="495" t="s">
        <v>40</v>
      </c>
      <c r="C7" s="78"/>
      <c r="D7" s="15"/>
      <c r="E7" s="80"/>
      <c r="F7" s="528"/>
      <c r="G7" s="21"/>
      <c r="H7" s="44"/>
      <c r="I7" s="358"/>
      <c r="J7" s="126"/>
    </row>
    <row r="8" spans="1:10" ht="15.75" hidden="1" thickBot="1" x14ac:dyDescent="0.3">
      <c r="A8" s="74"/>
      <c r="B8" s="274" t="s">
        <v>34</v>
      </c>
      <c r="C8" s="81"/>
      <c r="D8" s="6"/>
      <c r="E8" s="132"/>
      <c r="F8" s="247"/>
      <c r="G8" s="149"/>
      <c r="H8" s="274"/>
      <c r="I8" s="274"/>
      <c r="J8" s="208"/>
    </row>
    <row r="9" spans="1:10" hidden="1" x14ac:dyDescent="0.25">
      <c r="A9" s="90">
        <v>2</v>
      </c>
      <c r="B9" s="130" t="s">
        <v>40</v>
      </c>
      <c r="C9" s="80"/>
      <c r="D9" s="15"/>
      <c r="E9" s="80"/>
      <c r="F9" s="544"/>
      <c r="G9" s="26"/>
      <c r="H9" s="548"/>
      <c r="I9" s="429"/>
      <c r="J9" s="126"/>
    </row>
    <row r="10" spans="1:10" ht="15.75" hidden="1" thickBot="1" x14ac:dyDescent="0.3">
      <c r="A10" s="89"/>
      <c r="B10" s="555" t="s">
        <v>34</v>
      </c>
      <c r="C10" s="79"/>
      <c r="D10" s="20"/>
      <c r="E10" s="71"/>
      <c r="F10" s="127"/>
      <c r="G10" s="180"/>
      <c r="H10" s="208"/>
      <c r="I10" s="418"/>
      <c r="J10" s="208"/>
    </row>
    <row r="11" spans="1:10" hidden="1" x14ac:dyDescent="0.25">
      <c r="A11" s="90">
        <v>2</v>
      </c>
      <c r="B11" s="497" t="s">
        <v>40</v>
      </c>
      <c r="C11" s="78"/>
      <c r="D11" s="15"/>
      <c r="E11" s="80"/>
      <c r="F11" s="494"/>
      <c r="G11" s="26"/>
      <c r="H11" s="357"/>
      <c r="I11" s="357"/>
      <c r="J11" s="126"/>
    </row>
    <row r="12" spans="1:10" ht="15.75" hidden="1" thickBot="1" x14ac:dyDescent="0.3">
      <c r="A12" s="173"/>
      <c r="B12" s="498" t="s">
        <v>34</v>
      </c>
      <c r="C12" s="81"/>
      <c r="D12" s="6"/>
      <c r="E12" s="132"/>
      <c r="F12" s="34"/>
      <c r="G12" s="21"/>
      <c r="H12" s="44"/>
      <c r="I12" s="261"/>
      <c r="J12" s="208"/>
    </row>
    <row r="13" spans="1:10" ht="15.75" hidden="1" thickBot="1" x14ac:dyDescent="0.3">
      <c r="A13" s="89"/>
      <c r="B13" s="553"/>
      <c r="C13" s="132"/>
      <c r="D13" s="132"/>
      <c r="E13" s="132"/>
      <c r="F13" s="34"/>
      <c r="G13" s="21"/>
      <c r="H13" s="44"/>
      <c r="I13" s="73"/>
      <c r="J13" s="132"/>
    </row>
    <row r="14" spans="1:10" x14ac:dyDescent="0.25">
      <c r="A14" s="181">
        <v>1</v>
      </c>
      <c r="B14" s="130" t="s">
        <v>40</v>
      </c>
      <c r="C14" s="78" t="s">
        <v>84</v>
      </c>
      <c r="D14" s="15" t="s">
        <v>74</v>
      </c>
      <c r="E14" s="17" t="s">
        <v>115</v>
      </c>
      <c r="F14" s="658" t="s">
        <v>158</v>
      </c>
      <c r="G14" s="27" t="s">
        <v>170</v>
      </c>
      <c r="H14" s="75">
        <v>2213.23</v>
      </c>
      <c r="I14" s="73"/>
      <c r="J14" s="132"/>
    </row>
    <row r="15" spans="1:10" ht="15.75" thickBot="1" x14ac:dyDescent="0.3">
      <c r="A15" s="89"/>
      <c r="B15" s="593" t="s">
        <v>34</v>
      </c>
      <c r="C15" s="132" t="s">
        <v>116</v>
      </c>
      <c r="D15" s="6"/>
      <c r="E15" s="7"/>
      <c r="F15" s="6"/>
      <c r="G15" s="525"/>
      <c r="H15" s="73"/>
      <c r="I15" s="73"/>
      <c r="J15" s="132"/>
    </row>
    <row r="16" spans="1:10" x14ac:dyDescent="0.25">
      <c r="A16" s="554">
        <v>2</v>
      </c>
      <c r="B16" s="130" t="s">
        <v>40</v>
      </c>
      <c r="C16" s="80" t="s">
        <v>87</v>
      </c>
      <c r="D16" s="15" t="s">
        <v>73</v>
      </c>
      <c r="E16" s="80" t="s">
        <v>135</v>
      </c>
      <c r="F16" s="416" t="s">
        <v>158</v>
      </c>
      <c r="G16" s="46" t="s">
        <v>171</v>
      </c>
      <c r="H16" s="646">
        <v>58735.28</v>
      </c>
      <c r="I16" s="73"/>
      <c r="J16" s="132"/>
    </row>
    <row r="17" spans="1:10" ht="15.75" thickBot="1" x14ac:dyDescent="0.3">
      <c r="A17" s="554"/>
      <c r="B17" s="593" t="s">
        <v>34</v>
      </c>
      <c r="C17" s="132" t="s">
        <v>136</v>
      </c>
      <c r="D17" s="6"/>
      <c r="E17" s="132"/>
      <c r="F17" s="6"/>
      <c r="G17" s="525"/>
      <c r="H17" s="73"/>
      <c r="I17" s="73"/>
      <c r="J17" s="132"/>
    </row>
    <row r="18" spans="1:10" x14ac:dyDescent="0.25">
      <c r="A18" s="181">
        <v>3</v>
      </c>
      <c r="B18" s="130" t="s">
        <v>40</v>
      </c>
      <c r="C18" s="80" t="s">
        <v>87</v>
      </c>
      <c r="D18" s="15" t="s">
        <v>99</v>
      </c>
      <c r="E18" s="80" t="s">
        <v>179</v>
      </c>
      <c r="F18" s="666" t="s">
        <v>158</v>
      </c>
      <c r="G18" s="45" t="s">
        <v>181</v>
      </c>
      <c r="H18" s="147">
        <v>57589.67</v>
      </c>
      <c r="I18" s="73"/>
      <c r="J18" s="132"/>
    </row>
    <row r="19" spans="1:10" ht="15.75" thickBot="1" x14ac:dyDescent="0.3">
      <c r="A19" s="89"/>
      <c r="B19" s="593" t="s">
        <v>34</v>
      </c>
      <c r="C19" s="79" t="s">
        <v>180</v>
      </c>
      <c r="D19" s="20"/>
      <c r="E19" s="71"/>
      <c r="F19" s="6"/>
      <c r="G19" s="525"/>
      <c r="H19" s="73"/>
      <c r="I19" s="73"/>
      <c r="J19" s="132"/>
    </row>
    <row r="20" spans="1:10" hidden="1" x14ac:dyDescent="0.25">
      <c r="A20" s="554">
        <v>4</v>
      </c>
      <c r="B20" s="130" t="s">
        <v>40</v>
      </c>
      <c r="C20" s="447"/>
      <c r="D20" s="17"/>
      <c r="E20" s="80"/>
      <c r="F20" s="534"/>
      <c r="G20" s="22"/>
      <c r="H20" s="469"/>
      <c r="I20" s="73"/>
      <c r="J20" s="132"/>
    </row>
    <row r="21" spans="1:10" ht="15.75" hidden="1" thickBot="1" x14ac:dyDescent="0.3">
      <c r="A21" s="554"/>
      <c r="B21" s="593" t="s">
        <v>34</v>
      </c>
      <c r="C21" s="194"/>
      <c r="D21" s="7"/>
      <c r="E21" s="132"/>
      <c r="F21" s="6"/>
      <c r="G21" s="525"/>
      <c r="H21" s="73"/>
      <c r="I21" s="73"/>
      <c r="J21" s="132"/>
    </row>
    <row r="22" spans="1:10" hidden="1" x14ac:dyDescent="0.25">
      <c r="A22" s="181">
        <v>5</v>
      </c>
      <c r="B22" s="130" t="s">
        <v>40</v>
      </c>
      <c r="C22" s="231"/>
      <c r="D22" s="15"/>
      <c r="E22" s="17"/>
      <c r="F22" s="494"/>
      <c r="G22" s="27"/>
      <c r="H22" s="75"/>
      <c r="I22" s="73"/>
      <c r="J22" s="132"/>
    </row>
    <row r="23" spans="1:10" ht="15.75" hidden="1" thickBot="1" x14ac:dyDescent="0.3">
      <c r="A23" s="89"/>
      <c r="B23" s="593" t="s">
        <v>34</v>
      </c>
      <c r="C23" s="209"/>
      <c r="D23" s="6"/>
      <c r="E23" s="7"/>
      <c r="F23" s="6"/>
      <c r="G23" s="525"/>
      <c r="H23" s="73"/>
      <c r="I23" s="73"/>
      <c r="J23" s="132"/>
    </row>
    <row r="24" spans="1:10" ht="15.75" thickBot="1" x14ac:dyDescent="0.3">
      <c r="A24" s="750" t="s">
        <v>37</v>
      </c>
      <c r="B24" s="751"/>
      <c r="C24" s="751"/>
      <c r="D24" s="751"/>
      <c r="E24" s="751"/>
      <c r="F24" s="752"/>
      <c r="G24" s="752"/>
      <c r="H24" s="310">
        <f>SUM(H14:J23)</f>
        <v>118538.18</v>
      </c>
      <c r="I24" s="335">
        <f>I7+I9+I11+I12+I13+I10</f>
        <v>0</v>
      </c>
      <c r="J24" s="310">
        <f>J7+J9+J11+J12+J13+J10</f>
        <v>0</v>
      </c>
    </row>
    <row r="25" spans="1:10" hidden="1" x14ac:dyDescent="0.25">
      <c r="A25" s="248">
        <v>1</v>
      </c>
      <c r="B25" s="753" t="s">
        <v>82</v>
      </c>
      <c r="C25" s="80"/>
      <c r="D25" s="15"/>
      <c r="E25" s="80"/>
      <c r="F25" s="257"/>
      <c r="G25" s="45"/>
      <c r="H25" s="56"/>
      <c r="I25" s="99"/>
      <c r="J25" s="396"/>
    </row>
    <row r="26" spans="1:10" ht="15.75" hidden="1" thickBot="1" x14ac:dyDescent="0.3">
      <c r="A26" s="65"/>
      <c r="B26" s="754"/>
      <c r="C26" s="132"/>
      <c r="D26" s="6"/>
      <c r="E26" s="132"/>
      <c r="F26" s="99"/>
      <c r="G26" s="155"/>
      <c r="H26" s="188"/>
      <c r="I26" s="199"/>
      <c r="J26" s="397"/>
    </row>
    <row r="27" spans="1:10" ht="15.75" hidden="1" customHeight="1" thickBot="1" x14ac:dyDescent="0.3">
      <c r="A27" s="65"/>
      <c r="B27" s="755"/>
      <c r="C27" s="79"/>
      <c r="D27" s="71"/>
      <c r="E27" s="123"/>
      <c r="F27" s="101"/>
      <c r="G27" s="177"/>
      <c r="H27" s="204"/>
      <c r="I27" s="216"/>
      <c r="J27" s="397"/>
    </row>
    <row r="28" spans="1:10" hidden="1" x14ac:dyDescent="0.25">
      <c r="A28" s="16">
        <v>1</v>
      </c>
      <c r="B28" s="756" t="s">
        <v>21</v>
      </c>
      <c r="C28" s="80"/>
      <c r="D28" s="15"/>
      <c r="E28" s="17"/>
      <c r="F28" s="602"/>
      <c r="G28" s="21"/>
      <c r="H28" s="124"/>
      <c r="I28" s="124"/>
      <c r="J28" s="188"/>
    </row>
    <row r="29" spans="1:10" hidden="1" x14ac:dyDescent="0.25">
      <c r="A29" s="16"/>
      <c r="B29" s="757"/>
      <c r="C29" s="132"/>
      <c r="D29" s="6"/>
      <c r="E29" s="7"/>
      <c r="F29" s="34"/>
      <c r="G29" s="21"/>
      <c r="H29" s="59"/>
      <c r="I29" s="124"/>
      <c r="J29" s="397">
        <v>0</v>
      </c>
    </row>
    <row r="30" spans="1:10" hidden="1" x14ac:dyDescent="0.25">
      <c r="A30" s="16"/>
      <c r="B30" s="757"/>
      <c r="C30" s="7"/>
      <c r="D30" s="132"/>
      <c r="E30" s="7"/>
      <c r="F30" s="34"/>
      <c r="G30" s="21"/>
      <c r="H30" s="599"/>
      <c r="I30" s="124"/>
      <c r="J30" s="397">
        <v>0</v>
      </c>
    </row>
    <row r="31" spans="1:10" ht="15.75" hidden="1" customHeight="1" thickBot="1" x14ac:dyDescent="0.3">
      <c r="A31" s="16"/>
      <c r="B31" s="757"/>
      <c r="C31" s="7"/>
      <c r="D31" s="132"/>
      <c r="E31" s="7"/>
      <c r="F31" s="34"/>
      <c r="G31" s="21"/>
      <c r="H31" s="59"/>
      <c r="I31" s="38"/>
      <c r="J31" s="188"/>
    </row>
    <row r="32" spans="1:10" ht="15.75" hidden="1" customHeight="1" x14ac:dyDescent="0.25">
      <c r="A32" s="16"/>
      <c r="B32" s="757"/>
      <c r="C32" s="7"/>
      <c r="D32" s="132"/>
      <c r="E32" s="7"/>
      <c r="F32" s="34"/>
      <c r="G32" s="21"/>
      <c r="H32" s="59"/>
      <c r="I32" s="225"/>
      <c r="J32" s="397"/>
    </row>
    <row r="33" spans="1:13" ht="15.75" hidden="1" customHeight="1" x14ac:dyDescent="0.25">
      <c r="A33" s="16"/>
      <c r="B33" s="757"/>
      <c r="C33" s="7"/>
      <c r="D33" s="132"/>
      <c r="E33" s="7"/>
      <c r="F33" s="167"/>
      <c r="G33" s="362"/>
      <c r="H33" s="68"/>
      <c r="I33" s="225"/>
      <c r="J33" s="397"/>
    </row>
    <row r="34" spans="1:13" ht="15.75" hidden="1" customHeight="1" thickBot="1" x14ac:dyDescent="0.3">
      <c r="A34" s="247"/>
      <c r="B34" s="758"/>
      <c r="C34" s="7"/>
      <c r="D34" s="132"/>
      <c r="E34" s="7"/>
      <c r="F34" s="129"/>
      <c r="G34" s="21"/>
      <c r="H34" s="124"/>
      <c r="I34" s="199"/>
      <c r="J34" s="397"/>
    </row>
    <row r="35" spans="1:13" ht="15.75" thickBot="1" x14ac:dyDescent="0.3">
      <c r="A35" s="88" t="s">
        <v>30</v>
      </c>
      <c r="B35" s="686" t="s">
        <v>83</v>
      </c>
      <c r="C35" s="683"/>
      <c r="D35" s="683"/>
      <c r="E35" s="683"/>
      <c r="F35" s="685"/>
      <c r="G35" s="685"/>
      <c r="H35" s="316">
        <f>H28+H29+H30+H31+H34+H32+H25</f>
        <v>0</v>
      </c>
      <c r="I35" s="316" t="e">
        <f>I28+I29+I30+I31+I34+#REF!</f>
        <v>#REF!</v>
      </c>
      <c r="J35" s="316" t="e">
        <f>J28+J29+J30+J31+J34+#REF!</f>
        <v>#REF!</v>
      </c>
    </row>
    <row r="36" spans="1:13" x14ac:dyDescent="0.25">
      <c r="A36" s="675">
        <v>1</v>
      </c>
      <c r="B36" s="106" t="s">
        <v>65</v>
      </c>
      <c r="C36" s="78" t="s">
        <v>84</v>
      </c>
      <c r="D36" s="15" t="s">
        <v>96</v>
      </c>
      <c r="E36" s="80" t="s">
        <v>97</v>
      </c>
      <c r="F36" s="257" t="s">
        <v>158</v>
      </c>
      <c r="G36" s="82" t="s">
        <v>159</v>
      </c>
      <c r="H36" s="24">
        <v>33817.199999999997</v>
      </c>
      <c r="I36" s="270"/>
      <c r="J36" s="185"/>
      <c r="M36" s="39"/>
    </row>
    <row r="37" spans="1:13" ht="15.75" thickBot="1" x14ac:dyDescent="0.3">
      <c r="A37" s="672"/>
      <c r="B37" s="564"/>
      <c r="C37" s="79" t="s">
        <v>98</v>
      </c>
      <c r="D37" s="20"/>
      <c r="E37" s="71"/>
      <c r="F37" s="208"/>
      <c r="G37" s="567"/>
      <c r="H37" s="206"/>
      <c r="I37" s="271"/>
      <c r="J37" s="152"/>
    </row>
    <row r="38" spans="1:13" ht="15.75" hidden="1" thickBot="1" x14ac:dyDescent="0.3">
      <c r="A38" s="93">
        <v>2</v>
      </c>
      <c r="B38" s="431" t="s">
        <v>65</v>
      </c>
      <c r="C38" s="80"/>
      <c r="D38" s="15"/>
      <c r="E38" s="80"/>
      <c r="F38" s="257"/>
      <c r="G38" s="567"/>
      <c r="H38" s="361"/>
      <c r="I38" s="73"/>
      <c r="J38" s="209"/>
    </row>
    <row r="39" spans="1:13" ht="15.75" hidden="1" thickBot="1" x14ac:dyDescent="0.3">
      <c r="A39" s="586"/>
      <c r="B39" s="566"/>
      <c r="C39" s="79"/>
      <c r="D39" s="20"/>
      <c r="E39" s="71"/>
      <c r="F39" s="129"/>
      <c r="G39" s="21"/>
      <c r="H39" s="44"/>
      <c r="I39" s="73"/>
      <c r="J39" s="209"/>
    </row>
    <row r="40" spans="1:13" hidden="1" x14ac:dyDescent="0.25">
      <c r="A40" s="565">
        <v>3</v>
      </c>
      <c r="B40" s="106" t="s">
        <v>65</v>
      </c>
      <c r="C40" s="153"/>
      <c r="D40" s="15"/>
      <c r="E40" s="80"/>
      <c r="F40" s="539"/>
      <c r="G40" s="26"/>
      <c r="H40" s="357"/>
      <c r="I40" s="73"/>
      <c r="J40" s="209"/>
    </row>
    <row r="41" spans="1:13" ht="15.75" hidden="1" thickBot="1" x14ac:dyDescent="0.3">
      <c r="A41" s="565"/>
      <c r="B41" s="590"/>
      <c r="C41" s="96"/>
      <c r="D41" s="20"/>
      <c r="E41" s="71"/>
      <c r="F41" s="6"/>
      <c r="G41" s="525"/>
      <c r="H41" s="194"/>
      <c r="I41" s="73"/>
      <c r="J41" s="209"/>
    </row>
    <row r="42" spans="1:13" ht="15.75" thickBot="1" x14ac:dyDescent="0.3">
      <c r="A42" s="459"/>
      <c r="B42" s="460"/>
      <c r="C42" s="15"/>
      <c r="D42" s="461" t="s">
        <v>66</v>
      </c>
      <c r="E42" s="15"/>
      <c r="F42" s="24"/>
      <c r="G42" s="26"/>
      <c r="H42" s="462">
        <f>SUM(H36:J41)</f>
        <v>33817.199999999997</v>
      </c>
      <c r="I42" s="462">
        <f t="shared" ref="I42:J42" si="0">I36</f>
        <v>0</v>
      </c>
      <c r="J42" s="462">
        <f t="shared" si="0"/>
        <v>0</v>
      </c>
    </row>
    <row r="43" spans="1:13" ht="15.75" thickBot="1" x14ac:dyDescent="0.3">
      <c r="A43" s="459">
        <v>1</v>
      </c>
      <c r="B43" s="471" t="s">
        <v>22</v>
      </c>
      <c r="C43" s="80" t="s">
        <v>87</v>
      </c>
      <c r="D43" s="15" t="s">
        <v>100</v>
      </c>
      <c r="E43" s="17" t="s">
        <v>101</v>
      </c>
      <c r="F43" s="43" t="s">
        <v>158</v>
      </c>
      <c r="G43" s="30" t="s">
        <v>160</v>
      </c>
      <c r="H43" s="19">
        <v>1891.07</v>
      </c>
      <c r="I43" s="468"/>
      <c r="J43" s="493"/>
    </row>
    <row r="44" spans="1:13" ht="15.75" thickBot="1" x14ac:dyDescent="0.3">
      <c r="A44" s="475"/>
      <c r="B44" s="474"/>
      <c r="C44" s="132" t="s">
        <v>102</v>
      </c>
      <c r="D44" s="6"/>
      <c r="E44" s="7"/>
      <c r="F44" s="25"/>
      <c r="G44" s="67"/>
      <c r="H44" s="428"/>
      <c r="I44" s="428"/>
      <c r="J44" s="428"/>
    </row>
    <row r="45" spans="1:13" ht="15.75" hidden="1" thickBot="1" x14ac:dyDescent="0.3">
      <c r="A45" s="472">
        <v>2</v>
      </c>
      <c r="B45" s="250" t="s">
        <v>22</v>
      </c>
      <c r="C45" s="81"/>
      <c r="D45" s="6"/>
      <c r="E45" s="7"/>
      <c r="F45" s="605"/>
      <c r="G45" s="50"/>
      <c r="H45" s="227"/>
      <c r="I45" s="473"/>
      <c r="J45" s="278"/>
    </row>
    <row r="46" spans="1:13" ht="15.75" hidden="1" thickBot="1" x14ac:dyDescent="0.3">
      <c r="A46" s="470"/>
      <c r="B46" s="474"/>
      <c r="C46" s="132"/>
      <c r="D46" s="6"/>
      <c r="E46" s="7"/>
      <c r="F46" s="42"/>
      <c r="G46" s="18"/>
      <c r="H46" s="154"/>
      <c r="I46" s="429"/>
      <c r="J46" s="278"/>
    </row>
    <row r="47" spans="1:13" ht="15.75" hidden="1" thickBot="1" x14ac:dyDescent="0.3">
      <c r="A47" s="455"/>
      <c r="B47" s="457"/>
      <c r="C47" s="79"/>
      <c r="D47" s="71"/>
      <c r="E47" s="71"/>
      <c r="F47" s="34"/>
      <c r="G47" s="21"/>
      <c r="H47" s="526"/>
      <c r="I47" s="304"/>
      <c r="J47" s="62"/>
    </row>
    <row r="48" spans="1:13" ht="15.75" hidden="1" thickBot="1" x14ac:dyDescent="0.3">
      <c r="A48" s="94">
        <v>1</v>
      </c>
      <c r="B48" s="456" t="s">
        <v>22</v>
      </c>
      <c r="C48" s="78"/>
      <c r="D48" s="6"/>
      <c r="E48" s="80"/>
      <c r="F48" s="43"/>
      <c r="G48" s="22"/>
      <c r="H48" s="469"/>
      <c r="I48" s="272"/>
      <c r="J48" s="452"/>
    </row>
    <row r="49" spans="1:13" ht="15.75" hidden="1" thickBot="1" x14ac:dyDescent="0.3">
      <c r="A49" s="457"/>
      <c r="B49" s="458"/>
      <c r="C49" s="81"/>
      <c r="D49" s="6"/>
      <c r="E49" s="132"/>
      <c r="F49" s="43"/>
      <c r="G49" s="46"/>
      <c r="H49" s="588"/>
      <c r="I49" s="261"/>
      <c r="J49" s="208"/>
    </row>
    <row r="50" spans="1:13" ht="15.75" thickBot="1" x14ac:dyDescent="0.3">
      <c r="A50" s="761" t="s">
        <v>57</v>
      </c>
      <c r="B50" s="762"/>
      <c r="C50" s="762"/>
      <c r="D50" s="762"/>
      <c r="E50" s="762"/>
      <c r="F50" s="762"/>
      <c r="G50" s="762"/>
      <c r="H50" s="311">
        <f>H43+H45+H46+H47+H48+H49</f>
        <v>1891.07</v>
      </c>
      <c r="I50" s="311">
        <f t="shared" ref="I50:J50" si="1">I43+I45+I46+I47+I48</f>
        <v>0</v>
      </c>
      <c r="J50" s="311">
        <f t="shared" si="1"/>
        <v>0</v>
      </c>
      <c r="M50" s="39"/>
    </row>
    <row r="51" spans="1:13" ht="15.75" hidden="1" thickBot="1" x14ac:dyDescent="0.3">
      <c r="A51" s="219">
        <v>1</v>
      </c>
      <c r="B51" s="249" t="s">
        <v>28</v>
      </c>
      <c r="C51" s="15"/>
      <c r="D51" s="80"/>
      <c r="E51" s="15"/>
      <c r="F51" s="161"/>
      <c r="G51" s="18"/>
      <c r="H51" s="38"/>
      <c r="I51" s="464"/>
      <c r="J51" s="465"/>
    </row>
    <row r="52" spans="1:13" ht="15.75" hidden="1" thickBot="1" x14ac:dyDescent="0.3">
      <c r="A52" s="466"/>
      <c r="B52" s="467"/>
      <c r="C52" s="25"/>
      <c r="D52" s="55"/>
      <c r="E52" s="20"/>
      <c r="F52" s="131"/>
      <c r="G52" s="18"/>
      <c r="H52" s="18"/>
      <c r="I52" s="196"/>
      <c r="J52" s="113"/>
    </row>
    <row r="53" spans="1:13" ht="15.75" hidden="1" thickBot="1" x14ac:dyDescent="0.3">
      <c r="A53" s="409"/>
      <c r="B53" s="364"/>
      <c r="C53" s="240"/>
      <c r="D53" s="20"/>
      <c r="E53" s="71"/>
      <c r="F53" s="35"/>
      <c r="G53" s="19"/>
      <c r="H53" s="463"/>
      <c r="I53" s="29"/>
      <c r="J53" s="72"/>
    </row>
    <row r="54" spans="1:13" hidden="1" x14ac:dyDescent="0.25">
      <c r="A54" s="340">
        <v>2</v>
      </c>
      <c r="B54" s="341" t="s">
        <v>28</v>
      </c>
      <c r="C54" s="132"/>
      <c r="D54" s="132"/>
      <c r="E54" s="132"/>
      <c r="F54" s="391"/>
      <c r="G54" s="66"/>
      <c r="H54" s="358"/>
      <c r="I54" s="124"/>
      <c r="J54" s="112"/>
    </row>
    <row r="55" spans="1:13" ht="15.75" hidden="1" thickBot="1" x14ac:dyDescent="0.3">
      <c r="A55" s="279"/>
      <c r="B55" s="292"/>
      <c r="C55" s="132"/>
      <c r="D55" s="132"/>
      <c r="E55" s="132"/>
      <c r="F55" s="34"/>
      <c r="G55" s="46"/>
      <c r="H55" s="395"/>
      <c r="I55" s="113"/>
      <c r="J55" s="112"/>
    </row>
    <row r="56" spans="1:13" hidden="1" x14ac:dyDescent="0.25">
      <c r="A56" s="400"/>
      <c r="B56" s="363"/>
      <c r="C56" s="132"/>
      <c r="D56" s="132"/>
      <c r="E56" s="132"/>
      <c r="F56" s="34"/>
      <c r="G56" s="46"/>
      <c r="H56" s="395"/>
      <c r="I56" s="72"/>
      <c r="J56" s="112"/>
    </row>
    <row r="57" spans="1:13" ht="15.75" hidden="1" thickBot="1" x14ac:dyDescent="0.3">
      <c r="A57" s="400"/>
      <c r="B57" s="363"/>
      <c r="C57" s="132"/>
      <c r="D57" s="132"/>
      <c r="E57" s="132"/>
      <c r="F57" s="42"/>
      <c r="G57" s="18"/>
      <c r="H57" s="51"/>
      <c r="I57" s="72"/>
      <c r="J57" s="112"/>
    </row>
    <row r="58" spans="1:13" ht="15.75" hidden="1" thickBot="1" x14ac:dyDescent="0.3">
      <c r="A58" s="93">
        <v>1</v>
      </c>
      <c r="B58" s="293" t="s">
        <v>28</v>
      </c>
      <c r="C58" s="355"/>
      <c r="D58" s="80"/>
      <c r="E58" s="231"/>
      <c r="F58" s="412"/>
      <c r="G58" s="32"/>
      <c r="H58" s="38"/>
      <c r="I58" s="111"/>
      <c r="J58" s="112"/>
    </row>
    <row r="59" spans="1:13" hidden="1" x14ac:dyDescent="0.25">
      <c r="A59" s="291"/>
      <c r="B59" s="294"/>
      <c r="C59" s="356"/>
      <c r="D59" s="132"/>
      <c r="E59" s="209"/>
      <c r="F59" s="394"/>
      <c r="G59" s="46"/>
      <c r="H59" s="124"/>
      <c r="I59" s="112"/>
      <c r="J59" s="112"/>
    </row>
    <row r="60" spans="1:13" ht="15.75" hidden="1" thickBot="1" x14ac:dyDescent="0.3">
      <c r="A60" s="411"/>
      <c r="B60" s="295"/>
      <c r="C60" s="167"/>
      <c r="D60" s="256"/>
      <c r="E60" s="176"/>
      <c r="F60" s="394"/>
      <c r="G60" s="46"/>
      <c r="H60" s="124"/>
      <c r="I60" s="112"/>
      <c r="J60" s="113"/>
    </row>
    <row r="61" spans="1:13" hidden="1" x14ac:dyDescent="0.25">
      <c r="A61" s="410"/>
      <c r="B61" s="296"/>
      <c r="C61" s="297"/>
      <c r="D61" s="410"/>
      <c r="E61" s="228"/>
      <c r="F61" s="394"/>
      <c r="G61" s="46"/>
      <c r="H61" s="124"/>
      <c r="I61" s="112"/>
      <c r="J61" s="152"/>
    </row>
    <row r="62" spans="1:13" ht="15.75" hidden="1" thickBot="1" x14ac:dyDescent="0.3">
      <c r="A62" s="410"/>
      <c r="B62" s="296"/>
      <c r="C62" s="298"/>
      <c r="D62" s="95"/>
      <c r="E62" s="328"/>
      <c r="F62" s="394"/>
      <c r="G62" s="46"/>
      <c r="H62" s="395"/>
      <c r="I62" s="113"/>
      <c r="J62" s="132"/>
    </row>
    <row r="63" spans="1:13" ht="15.75" thickBot="1" x14ac:dyDescent="0.3">
      <c r="A63" s="763" t="s">
        <v>43</v>
      </c>
      <c r="B63" s="762"/>
      <c r="C63" s="762"/>
      <c r="D63" s="762"/>
      <c r="E63" s="762"/>
      <c r="F63" s="762"/>
      <c r="G63" s="762"/>
      <c r="H63" s="311">
        <f>SUM(H51:H62)</f>
        <v>0</v>
      </c>
      <c r="I63" s="311">
        <f t="shared" ref="I63:J63" si="2">SUM(I51:I62)</f>
        <v>0</v>
      </c>
      <c r="J63" s="311">
        <f t="shared" si="2"/>
        <v>0</v>
      </c>
      <c r="L63" s="39"/>
    </row>
    <row r="64" spans="1:13" ht="26.25" hidden="1" thickBot="1" x14ac:dyDescent="0.3">
      <c r="A64" s="128">
        <v>1</v>
      </c>
      <c r="B64" s="314" t="s">
        <v>27</v>
      </c>
      <c r="C64" s="78"/>
      <c r="D64" s="15"/>
      <c r="E64" s="80"/>
      <c r="F64" s="101"/>
      <c r="G64" s="18"/>
      <c r="H64" s="48"/>
      <c r="I64" s="451"/>
      <c r="J64" s="126"/>
    </row>
    <row r="65" spans="1:13" ht="15.75" hidden="1" thickBot="1" x14ac:dyDescent="0.3">
      <c r="A65" s="69"/>
      <c r="B65" s="334"/>
      <c r="C65" s="81"/>
      <c r="D65" s="6"/>
      <c r="E65" s="132"/>
      <c r="F65" s="99"/>
      <c r="G65" s="21"/>
      <c r="H65" s="537"/>
      <c r="I65" s="493"/>
      <c r="J65" s="71"/>
    </row>
    <row r="66" spans="1:13" ht="15.75" hidden="1" thickBot="1" x14ac:dyDescent="0.3">
      <c r="A66" s="69"/>
      <c r="B66" s="334"/>
      <c r="C66" s="81"/>
      <c r="D66" s="6"/>
      <c r="E66" s="7"/>
      <c r="F66" s="34"/>
      <c r="G66" s="32"/>
      <c r="H66" s="154"/>
      <c r="I66" s="506"/>
      <c r="J66" s="132"/>
    </row>
    <row r="67" spans="1:13" ht="26.25" thickBot="1" x14ac:dyDescent="0.3">
      <c r="A67" s="128">
        <v>1</v>
      </c>
      <c r="B67" s="314" t="s">
        <v>27</v>
      </c>
      <c r="C67" s="80" t="s">
        <v>84</v>
      </c>
      <c r="D67" s="15" t="s">
        <v>117</v>
      </c>
      <c r="E67" s="80" t="s">
        <v>118</v>
      </c>
      <c r="F67" s="290" t="s">
        <v>158</v>
      </c>
      <c r="G67" s="32" t="s">
        <v>161</v>
      </c>
      <c r="H67" s="38">
        <v>1961.46</v>
      </c>
      <c r="I67" s="59"/>
      <c r="J67" s="396"/>
    </row>
    <row r="68" spans="1:13" ht="15.75" thickBot="1" x14ac:dyDescent="0.3">
      <c r="A68" s="121"/>
      <c r="B68" s="433"/>
      <c r="C68" s="71" t="s">
        <v>119</v>
      </c>
      <c r="D68" s="20"/>
      <c r="E68" s="71"/>
      <c r="F68" s="440"/>
      <c r="G68" s="67"/>
      <c r="H68" s="28"/>
      <c r="I68" s="187"/>
      <c r="J68" s="396"/>
    </row>
    <row r="69" spans="1:13" ht="15.75" thickBot="1" x14ac:dyDescent="0.3">
      <c r="A69" s="69"/>
      <c r="B69" s="393"/>
      <c r="C69" s="81"/>
      <c r="D69" s="424"/>
      <c r="E69" s="132"/>
      <c r="F69" s="99"/>
      <c r="G69" s="21"/>
      <c r="H69" s="59"/>
      <c r="I69" s="28"/>
      <c r="J69" s="397"/>
    </row>
    <row r="70" spans="1:13" ht="15" customHeight="1" x14ac:dyDescent="0.25">
      <c r="A70" s="128">
        <v>1</v>
      </c>
      <c r="B70" s="556" t="s">
        <v>42</v>
      </c>
      <c r="C70" s="80" t="s">
        <v>87</v>
      </c>
      <c r="D70" s="15" t="s">
        <v>77</v>
      </c>
      <c r="E70" s="80" t="s">
        <v>103</v>
      </c>
      <c r="F70" s="416" t="s">
        <v>158</v>
      </c>
      <c r="G70" s="21" t="s">
        <v>162</v>
      </c>
      <c r="H70" s="59">
        <v>17507.490000000002</v>
      </c>
      <c r="I70" s="34"/>
      <c r="J70" s="397"/>
    </row>
    <row r="71" spans="1:13" ht="15.75" thickBot="1" x14ac:dyDescent="0.3">
      <c r="A71" s="69"/>
      <c r="B71" s="557" t="s">
        <v>69</v>
      </c>
      <c r="C71" s="132" t="s">
        <v>104</v>
      </c>
      <c r="D71" s="6"/>
      <c r="E71" s="132"/>
      <c r="F71" s="99"/>
      <c r="G71" s="525"/>
      <c r="H71" s="36"/>
      <c r="I71" s="419"/>
      <c r="J71" s="397"/>
    </row>
    <row r="72" spans="1:13" x14ac:dyDescent="0.25">
      <c r="A72" s="589">
        <v>2</v>
      </c>
      <c r="B72" s="591" t="s">
        <v>42</v>
      </c>
      <c r="C72" s="80" t="s">
        <v>87</v>
      </c>
      <c r="D72" s="15" t="s">
        <v>105</v>
      </c>
      <c r="E72" s="80" t="s">
        <v>120</v>
      </c>
      <c r="F72" s="416" t="s">
        <v>158</v>
      </c>
      <c r="G72" s="21" t="s">
        <v>163</v>
      </c>
      <c r="H72" s="59">
        <f>1396870.45-1704.69</f>
        <v>1395165.76</v>
      </c>
      <c r="I72" s="186"/>
      <c r="J72" s="397"/>
    </row>
    <row r="73" spans="1:13" ht="15.75" thickBot="1" x14ac:dyDescent="0.3">
      <c r="A73" s="91"/>
      <c r="B73" s="594" t="s">
        <v>69</v>
      </c>
      <c r="C73" s="132" t="s">
        <v>121</v>
      </c>
      <c r="D73" s="6"/>
      <c r="E73" s="132"/>
      <c r="F73" s="101"/>
      <c r="G73" s="18"/>
      <c r="H73" s="48"/>
      <c r="I73" s="187"/>
      <c r="J73" s="397"/>
    </row>
    <row r="74" spans="1:13" x14ac:dyDescent="0.25">
      <c r="A74" s="128">
        <v>1</v>
      </c>
      <c r="B74" s="764" t="s">
        <v>27</v>
      </c>
      <c r="C74" s="132" t="s">
        <v>87</v>
      </c>
      <c r="D74" s="6" t="s">
        <v>106</v>
      </c>
      <c r="E74" s="7" t="s">
        <v>107</v>
      </c>
      <c r="F74" s="622" t="s">
        <v>158</v>
      </c>
      <c r="G74" s="21" t="s">
        <v>164</v>
      </c>
      <c r="H74" s="59">
        <v>11058.99</v>
      </c>
      <c r="I74" s="100"/>
      <c r="J74" s="23"/>
    </row>
    <row r="75" spans="1:13" ht="15.75" thickBot="1" x14ac:dyDescent="0.3">
      <c r="A75" s="121"/>
      <c r="B75" s="765"/>
      <c r="C75" s="132" t="s">
        <v>108</v>
      </c>
      <c r="D75" s="6"/>
      <c r="E75" s="7"/>
      <c r="F75" s="167"/>
      <c r="G75" s="22"/>
      <c r="H75" s="256"/>
      <c r="I75" s="99"/>
      <c r="J75" s="397"/>
      <c r="M75" s="39"/>
    </row>
    <row r="76" spans="1:13" ht="15" customHeight="1" x14ac:dyDescent="0.25">
      <c r="A76" s="69"/>
      <c r="B76" s="764" t="s">
        <v>27</v>
      </c>
      <c r="C76" s="80" t="s">
        <v>87</v>
      </c>
      <c r="D76" s="15" t="s">
        <v>109</v>
      </c>
      <c r="E76" s="80" t="s">
        <v>110</v>
      </c>
      <c r="F76" s="416" t="s">
        <v>158</v>
      </c>
      <c r="G76" s="21" t="s">
        <v>165</v>
      </c>
      <c r="H76" s="59">
        <v>3102.04</v>
      </c>
      <c r="I76" s="114"/>
      <c r="J76" s="559"/>
      <c r="M76" s="39"/>
    </row>
    <row r="77" spans="1:13" ht="15.75" thickBot="1" x14ac:dyDescent="0.3">
      <c r="A77" s="69"/>
      <c r="B77" s="765"/>
      <c r="C77" s="132" t="s">
        <v>111</v>
      </c>
      <c r="D77" s="6"/>
      <c r="E77" s="132"/>
      <c r="F77" s="101"/>
      <c r="G77" s="18"/>
      <c r="H77" s="187"/>
      <c r="I77" s="114"/>
      <c r="J77" s="559"/>
      <c r="M77" s="39"/>
    </row>
    <row r="78" spans="1:13" ht="15.75" thickBot="1" x14ac:dyDescent="0.3">
      <c r="A78" s="69"/>
      <c r="B78" s="558"/>
      <c r="C78" s="132"/>
      <c r="D78" s="600"/>
      <c r="E78" s="132"/>
      <c r="F78" s="440"/>
      <c r="G78" s="30"/>
      <c r="H78" s="28"/>
      <c r="I78" s="114"/>
      <c r="J78" s="559"/>
      <c r="M78" s="39"/>
    </row>
    <row r="79" spans="1:13" ht="16.5" customHeight="1" x14ac:dyDescent="0.25">
      <c r="A79" s="128"/>
      <c r="B79" s="764" t="s">
        <v>27</v>
      </c>
      <c r="C79" s="80" t="s">
        <v>87</v>
      </c>
      <c r="D79" s="15" t="s">
        <v>122</v>
      </c>
      <c r="E79" s="17" t="s">
        <v>123</v>
      </c>
      <c r="F79" s="655" t="s">
        <v>158</v>
      </c>
      <c r="G79" s="632" t="s">
        <v>166</v>
      </c>
      <c r="H79" s="24">
        <v>1656.13</v>
      </c>
      <c r="I79" s="114"/>
      <c r="J79" s="559"/>
      <c r="M79" s="39"/>
    </row>
    <row r="80" spans="1:13" ht="15.75" thickBot="1" x14ac:dyDescent="0.3">
      <c r="A80" s="121"/>
      <c r="B80" s="765"/>
      <c r="C80" s="132" t="s">
        <v>124</v>
      </c>
      <c r="D80" s="6"/>
      <c r="E80" s="7"/>
      <c r="F80" s="101"/>
      <c r="G80" s="30"/>
      <c r="H80" s="560"/>
      <c r="I80" s="114"/>
      <c r="J80" s="559"/>
      <c r="M80" s="39"/>
    </row>
    <row r="81" spans="1:13" x14ac:dyDescent="0.25">
      <c r="A81" s="69">
        <v>4</v>
      </c>
      <c r="B81" s="764" t="s">
        <v>27</v>
      </c>
      <c r="C81" s="80" t="s">
        <v>87</v>
      </c>
      <c r="D81" s="15" t="s">
        <v>125</v>
      </c>
      <c r="E81" s="80" t="s">
        <v>126</v>
      </c>
      <c r="F81" s="656" t="s">
        <v>158</v>
      </c>
      <c r="G81" s="27" t="s">
        <v>167</v>
      </c>
      <c r="H81" s="147">
        <v>2142.85</v>
      </c>
      <c r="I81" s="64"/>
      <c r="J81" s="397"/>
    </row>
    <row r="82" spans="1:13" ht="15.75" thickBot="1" x14ac:dyDescent="0.3">
      <c r="A82" s="121"/>
      <c r="B82" s="766"/>
      <c r="C82" s="132" t="s">
        <v>127</v>
      </c>
      <c r="D82" s="6"/>
      <c r="E82" s="132"/>
      <c r="F82" s="48"/>
      <c r="G82" s="18"/>
      <c r="H82" s="48"/>
      <c r="I82" s="207"/>
      <c r="J82" s="397"/>
    </row>
    <row r="83" spans="1:13" ht="15.75" thickBot="1" x14ac:dyDescent="0.3">
      <c r="A83" s="69">
        <v>5</v>
      </c>
      <c r="B83" s="767" t="s">
        <v>27</v>
      </c>
      <c r="C83" s="80" t="s">
        <v>87</v>
      </c>
      <c r="D83" s="15" t="s">
        <v>128</v>
      </c>
      <c r="E83" s="80" t="s">
        <v>129</v>
      </c>
      <c r="F83" s="416" t="s">
        <v>158</v>
      </c>
      <c r="G83" s="21" t="s">
        <v>168</v>
      </c>
      <c r="H83" s="59">
        <v>2899.93</v>
      </c>
      <c r="I83" s="42"/>
      <c r="J83" s="397"/>
    </row>
    <row r="84" spans="1:13" ht="15.75" thickBot="1" x14ac:dyDescent="0.3">
      <c r="A84" s="69"/>
      <c r="B84" s="768"/>
      <c r="C84" s="81" t="s">
        <v>130</v>
      </c>
      <c r="D84" s="6"/>
      <c r="E84" s="132"/>
      <c r="F84" s="99"/>
      <c r="G84" s="21"/>
      <c r="H84" s="59"/>
      <c r="I84" s="211"/>
      <c r="J84" s="397"/>
    </row>
    <row r="85" spans="1:13" x14ac:dyDescent="0.25">
      <c r="A85" s="69"/>
      <c r="B85" s="767" t="s">
        <v>27</v>
      </c>
      <c r="C85" s="80" t="s">
        <v>87</v>
      </c>
      <c r="D85" s="15" t="s">
        <v>112</v>
      </c>
      <c r="E85" s="80" t="s">
        <v>113</v>
      </c>
      <c r="F85" s="416" t="s">
        <v>158</v>
      </c>
      <c r="G85" s="21" t="s">
        <v>169</v>
      </c>
      <c r="H85" s="59">
        <v>8482.39</v>
      </c>
      <c r="I85" s="6"/>
      <c r="J85" s="132"/>
    </row>
    <row r="86" spans="1:13" ht="15.75" thickBot="1" x14ac:dyDescent="0.3">
      <c r="A86" s="69"/>
      <c r="B86" s="768"/>
      <c r="C86" s="132" t="s">
        <v>114</v>
      </c>
      <c r="D86" s="6"/>
      <c r="E86" s="132"/>
      <c r="F86" s="25"/>
      <c r="G86" s="67"/>
      <c r="H86" s="25"/>
      <c r="I86" s="6"/>
      <c r="J86" s="132"/>
    </row>
    <row r="87" spans="1:13" ht="15.75" hidden="1" thickBot="1" x14ac:dyDescent="0.3">
      <c r="A87" s="69"/>
      <c r="B87" s="657"/>
      <c r="C87" s="6"/>
      <c r="D87" s="6"/>
      <c r="E87" s="6"/>
      <c r="F87" s="25"/>
      <c r="G87" s="67"/>
      <c r="H87" s="25"/>
      <c r="I87" s="6"/>
      <c r="J87" s="132"/>
    </row>
    <row r="88" spans="1:13" ht="15.75" hidden="1" thickBot="1" x14ac:dyDescent="0.3">
      <c r="A88" s="69"/>
      <c r="B88" s="657"/>
      <c r="C88" s="6"/>
      <c r="D88" s="6"/>
      <c r="E88" s="6"/>
      <c r="F88" s="25"/>
      <c r="G88" s="67"/>
      <c r="H88" s="25"/>
      <c r="I88" s="6"/>
      <c r="J88" s="132"/>
    </row>
    <row r="89" spans="1:13" ht="15.75" hidden="1" thickBot="1" x14ac:dyDescent="0.3">
      <c r="A89" s="69"/>
      <c r="B89" s="657"/>
      <c r="C89" s="6"/>
      <c r="D89" s="6"/>
      <c r="E89" s="6"/>
      <c r="F89" s="25"/>
      <c r="G89" s="67"/>
      <c r="H89" s="25"/>
      <c r="I89" s="6"/>
      <c r="J89" s="132"/>
    </row>
    <row r="90" spans="1:13" ht="15.75" hidden="1" thickBot="1" x14ac:dyDescent="0.3">
      <c r="A90" s="69"/>
      <c r="B90" s="657"/>
      <c r="C90" s="6"/>
      <c r="D90" s="6"/>
      <c r="E90" s="6"/>
      <c r="F90" s="25"/>
      <c r="G90" s="67"/>
      <c r="H90" s="25"/>
      <c r="I90" s="6"/>
      <c r="J90" s="132"/>
    </row>
    <row r="91" spans="1:13" ht="15.75" hidden="1" thickBot="1" x14ac:dyDescent="0.3">
      <c r="A91" s="69"/>
      <c r="B91" s="657"/>
      <c r="C91" s="6"/>
      <c r="D91" s="6"/>
      <c r="E91" s="6"/>
      <c r="F91" s="25"/>
      <c r="G91" s="67"/>
      <c r="H91" s="25"/>
      <c r="I91" s="6"/>
      <c r="J91" s="132"/>
    </row>
    <row r="92" spans="1:13" ht="15.75" thickBot="1" x14ac:dyDescent="0.3">
      <c r="A92" s="759" t="s">
        <v>39</v>
      </c>
      <c r="B92" s="760"/>
      <c r="C92" s="760"/>
      <c r="D92" s="760"/>
      <c r="E92" s="760"/>
      <c r="F92" s="760"/>
      <c r="G92" s="760"/>
      <c r="H92" s="312">
        <f>SUM(H64:J85)</f>
        <v>1443977.0399999998</v>
      </c>
      <c r="I92" s="312" t="e">
        <f>I64+I83+I70+I74+I75+#REF!+I81+I65+I67+I68+I69+I71+#REF!+I72</f>
        <v>#REF!</v>
      </c>
      <c r="J92" s="312" t="e">
        <f>J64+J83+J70+J74+J75+#REF!+J81+J65+J67+J68+J69+J71+#REF!+J72</f>
        <v>#REF!</v>
      </c>
      <c r="M92" s="39"/>
    </row>
    <row r="93" spans="1:13" hidden="1" x14ac:dyDescent="0.25">
      <c r="A93" s="7">
        <v>1</v>
      </c>
      <c r="B93" s="210" t="s">
        <v>52</v>
      </c>
      <c r="C93" s="132"/>
      <c r="D93" s="132"/>
      <c r="E93" s="132"/>
      <c r="F93" s="129"/>
      <c r="G93" s="66"/>
      <c r="H93" s="227"/>
      <c r="I93" s="201"/>
      <c r="J93" s="44"/>
    </row>
    <row r="94" spans="1:13" ht="15.75" hidden="1" thickBot="1" x14ac:dyDescent="0.3">
      <c r="A94" s="7"/>
      <c r="B94" s="162"/>
      <c r="C94" s="132"/>
      <c r="D94" s="132"/>
      <c r="E94" s="132"/>
      <c r="F94" s="129"/>
      <c r="G94" s="179"/>
      <c r="H94" s="204"/>
      <c r="I94" s="211"/>
      <c r="J94" s="397"/>
    </row>
    <row r="95" spans="1:13" hidden="1" x14ac:dyDescent="0.25">
      <c r="A95" s="7"/>
      <c r="B95" s="162"/>
      <c r="C95" s="7"/>
      <c r="D95" s="132"/>
      <c r="E95" s="7"/>
      <c r="F95" s="129"/>
      <c r="G95" s="179"/>
      <c r="H95" s="203"/>
      <c r="I95" s="211"/>
      <c r="J95" s="397"/>
    </row>
    <row r="96" spans="1:13" ht="15.75" hidden="1" thickBot="1" x14ac:dyDescent="0.3">
      <c r="A96" s="40"/>
      <c r="B96" s="57"/>
      <c r="C96" s="7"/>
      <c r="D96" s="132"/>
      <c r="E96" s="7"/>
      <c r="F96" s="131"/>
      <c r="G96" s="180"/>
      <c r="H96" s="204"/>
      <c r="I96" s="211"/>
      <c r="J96" s="397"/>
    </row>
    <row r="97" spans="1:10" ht="15.75" thickBot="1" x14ac:dyDescent="0.3">
      <c r="A97" s="692" t="s">
        <v>53</v>
      </c>
      <c r="B97" s="693"/>
      <c r="C97" s="693"/>
      <c r="D97" s="693"/>
      <c r="E97" s="693"/>
      <c r="F97" s="693"/>
      <c r="G97" s="693"/>
      <c r="H97" s="310">
        <f>SUM(H93:H96)</f>
        <v>0</v>
      </c>
      <c r="I97" s="335">
        <f t="shared" ref="I97:J97" si="3">SUM(I93:I96)</f>
        <v>0</v>
      </c>
      <c r="J97" s="310">
        <f t="shared" si="3"/>
        <v>0</v>
      </c>
    </row>
    <row r="98" spans="1:10" ht="15.75" thickBot="1" x14ac:dyDescent="0.3">
      <c r="A98" s="692" t="s">
        <v>18</v>
      </c>
      <c r="B98" s="693"/>
      <c r="C98" s="693"/>
      <c r="D98" s="693"/>
      <c r="E98" s="693"/>
      <c r="F98" s="693"/>
      <c r="G98" s="693"/>
      <c r="H98" s="310">
        <f>H24+H63+H97+H35+H50+H42+H92</f>
        <v>1598223.4899999998</v>
      </c>
      <c r="I98" s="310" t="e">
        <f>I24+I63+I97+I35+I50+I42+I92</f>
        <v>#REF!</v>
      </c>
      <c r="J98" s="310" t="e">
        <f>H98-I98</f>
        <v>#REF!</v>
      </c>
    </row>
  </sheetData>
  <mergeCells count="17">
    <mergeCell ref="A92:G92"/>
    <mergeCell ref="A97:G97"/>
    <mergeCell ref="A98:G98"/>
    <mergeCell ref="A50:G50"/>
    <mergeCell ref="A63:G63"/>
    <mergeCell ref="B74:B75"/>
    <mergeCell ref="B81:B82"/>
    <mergeCell ref="B83:B84"/>
    <mergeCell ref="B76:B77"/>
    <mergeCell ref="B79:B80"/>
    <mergeCell ref="B85:B86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PNS CV</vt:lpstr>
      <vt:lpstr>TESTE </vt:lpstr>
      <vt:lpstr>Pens 50% </vt:lpstr>
      <vt:lpstr>Pens.50%CV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2025-11-20T09:18:09Z</cp:lastPrinted>
  <dcterms:created xsi:type="dcterms:W3CDTF">2018-07-04T12:33:56Z</dcterms:created>
  <dcterms:modified xsi:type="dcterms:W3CDTF">2025-11-20T09:26:16Z</dcterms:modified>
</cp:coreProperties>
</file>