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4"/>
  </bookViews>
  <sheets>
    <sheet name="UNICE" sheetId="23" r:id="rId1"/>
    <sheet name="PNS" sheetId="24" r:id="rId2"/>
    <sheet name="TESTE" sheetId="25" r:id="rId3"/>
    <sheet name=" PENS 50% " sheetId="27" r:id="rId4"/>
    <sheet name="Unice CV " sheetId="29" r:id="rId5"/>
  </sheets>
  <calcPr calcId="145621"/>
</workbook>
</file>

<file path=xl/calcChain.xml><?xml version="1.0" encoding="utf-8"?>
<calcChain xmlns="http://schemas.openxmlformats.org/spreadsheetml/2006/main">
  <c r="H35" i="29" l="1"/>
  <c r="K163" i="24" l="1"/>
  <c r="I168" i="24"/>
  <c r="H120" i="24" l="1"/>
  <c r="I120" i="24"/>
  <c r="J120" i="24"/>
  <c r="K120" i="24"/>
  <c r="H50" i="29" l="1"/>
  <c r="H42" i="29"/>
  <c r="H24" i="29"/>
  <c r="H56" i="24"/>
  <c r="I86" i="27" l="1"/>
  <c r="I34" i="27" l="1"/>
  <c r="H190" i="23" l="1"/>
  <c r="H191" i="23" s="1"/>
  <c r="H86" i="29" l="1"/>
  <c r="H159" i="23" l="1"/>
  <c r="H23" i="25" l="1"/>
  <c r="I56" i="24" l="1"/>
  <c r="I26" i="24"/>
  <c r="J26" i="24"/>
  <c r="I154" i="24"/>
  <c r="J154" i="24"/>
  <c r="I125" i="24"/>
  <c r="J125" i="24"/>
  <c r="J56" i="24" l="1"/>
  <c r="J52" i="27" l="1"/>
  <c r="K52" i="27"/>
  <c r="I52" i="27"/>
  <c r="I159" i="23" l="1"/>
  <c r="J159" i="23"/>
  <c r="I171" i="23"/>
  <c r="J171" i="23"/>
  <c r="I190" i="23"/>
  <c r="J190" i="23"/>
  <c r="K190" i="23"/>
  <c r="J86" i="27" l="1"/>
  <c r="K86" i="27"/>
  <c r="J59" i="27" l="1"/>
  <c r="K59" i="27"/>
  <c r="J34" i="27"/>
  <c r="K34" i="27"/>
  <c r="J13" i="27"/>
  <c r="K13" i="27"/>
  <c r="J87" i="27" l="1"/>
  <c r="K87" i="27"/>
  <c r="I52" i="23" l="1"/>
  <c r="J52" i="23"/>
  <c r="I63" i="23"/>
  <c r="J63" i="23"/>
  <c r="I28" i="23"/>
  <c r="J28" i="23"/>
  <c r="J168" i="24" l="1"/>
  <c r="J177" i="24" s="1"/>
  <c r="K168" i="24"/>
  <c r="K177" i="24" s="1"/>
  <c r="I86" i="29" l="1"/>
  <c r="J86" i="29"/>
  <c r="I63" i="29"/>
  <c r="J63" i="29"/>
  <c r="I50" i="29"/>
  <c r="J50" i="29"/>
  <c r="I35" i="29"/>
  <c r="J35" i="29"/>
  <c r="I55" i="25" l="1"/>
  <c r="J55" i="25"/>
  <c r="I23" i="25"/>
  <c r="J23" i="25"/>
  <c r="I19" i="25"/>
  <c r="J17" i="25"/>
  <c r="J18" i="25"/>
  <c r="J19" i="25" l="1"/>
  <c r="H154" i="24"/>
  <c r="I59" i="27" l="1"/>
  <c r="I176" i="24" l="1"/>
  <c r="I171" i="24"/>
  <c r="I177" i="24" l="1"/>
  <c r="K52" i="23" l="1"/>
  <c r="J138" i="24" l="1"/>
  <c r="J155" i="24" s="1"/>
  <c r="K125" i="24"/>
  <c r="I138" i="24"/>
  <c r="K138" i="24"/>
  <c r="H171" i="23" l="1"/>
  <c r="H63" i="23"/>
  <c r="H28" i="23"/>
  <c r="K56" i="24" l="1"/>
  <c r="J91" i="29" l="1"/>
  <c r="I91" i="29"/>
  <c r="H91" i="29"/>
  <c r="H63" i="29"/>
  <c r="J42" i="29"/>
  <c r="I42" i="29"/>
  <c r="J24" i="29"/>
  <c r="I24" i="29"/>
  <c r="H92" i="29" l="1"/>
  <c r="I92" i="29"/>
  <c r="J92" i="29" l="1"/>
  <c r="K154" i="24"/>
  <c r="K26" i="24"/>
  <c r="I74" i="27" l="1"/>
  <c r="I13" i="27"/>
  <c r="I87" i="27" l="1"/>
  <c r="H55" i="25" l="1"/>
  <c r="H41" i="25"/>
  <c r="J29" i="25"/>
  <c r="J56" i="25" s="1"/>
  <c r="I29" i="25"/>
  <c r="I56" i="25" s="1"/>
  <c r="H29" i="25"/>
  <c r="H19" i="25"/>
  <c r="H56" i="25" l="1"/>
  <c r="H26" i="24"/>
  <c r="K144" i="24"/>
  <c r="I144" i="24"/>
  <c r="H144" i="24"/>
  <c r="H138" i="24"/>
  <c r="H125" i="24"/>
  <c r="K88" i="24"/>
  <c r="I88" i="24"/>
  <c r="H88" i="24"/>
  <c r="K80" i="24"/>
  <c r="I80" i="24"/>
  <c r="H80" i="24"/>
  <c r="H155" i="24" l="1"/>
  <c r="I155" i="24"/>
  <c r="K155" i="24"/>
  <c r="K171" i="23"/>
  <c r="K159" i="23"/>
  <c r="K92" i="23"/>
  <c r="J92" i="23"/>
  <c r="I92" i="23"/>
  <c r="K76" i="23"/>
  <c r="J76" i="23"/>
  <c r="I76" i="23"/>
  <c r="H76" i="23"/>
  <c r="K69" i="23"/>
  <c r="J69" i="23"/>
  <c r="I69" i="23"/>
  <c r="H69" i="23"/>
  <c r="K63" i="23"/>
  <c r="H52" i="23"/>
  <c r="K28" i="23"/>
  <c r="I191" i="23" l="1"/>
  <c r="J191" i="23"/>
  <c r="K191" i="23"/>
</calcChain>
</file>

<file path=xl/sharedStrings.xml><?xml version="1.0" encoding="utf-8"?>
<sst xmlns="http://schemas.openxmlformats.org/spreadsheetml/2006/main" count="776" uniqueCount="310">
  <si>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</si>
  <si>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</si>
  <si>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</si>
  <si>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</si>
  <si>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</si>
  <si>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</si>
  <si>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</si>
  <si>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</si>
  <si>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</si>
  <si>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</si>
  <si>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T O T A L  MEDIPLUS</t>
  </si>
  <si>
    <t>medicament</t>
  </si>
  <si>
    <t>Tip</t>
  </si>
  <si>
    <t>plata factura cesionata</t>
  </si>
  <si>
    <t>UNICE</t>
  </si>
  <si>
    <t>PENSIONARI 50%</t>
  </si>
  <si>
    <t>medic.</t>
  </si>
  <si>
    <t>TOTAL</t>
  </si>
  <si>
    <t>TOTAL  FARMEXIM</t>
  </si>
  <si>
    <t>TOTAL MEDIPLUS EXIM</t>
  </si>
  <si>
    <t>TOTAL FARMEXIM</t>
  </si>
  <si>
    <t>T O T A L</t>
  </si>
  <si>
    <t>medicamente cu si fara contributie personala-activitate curenta</t>
  </si>
  <si>
    <t>UNICE C-V</t>
  </si>
  <si>
    <t>TOTAL PHARMAFARM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</si>
  <si>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</si>
  <si>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</si>
  <si>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</si>
  <si>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</si>
  <si>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</si>
  <si>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</si>
  <si>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</si>
  <si>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</si>
  <si>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</si>
  <si>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</si>
  <si>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 xml:space="preserve">ALLIANCE  HEALTHCARE </t>
  </si>
  <si>
    <t>FARMEXIM  S. A.</t>
  </si>
  <si>
    <t>FARMEXIM S. A.</t>
  </si>
  <si>
    <t>PHARMA S A</t>
  </si>
  <si>
    <t>TOTAL PHARMA  S. A</t>
  </si>
  <si>
    <t xml:space="preserve">                                                                                                          TOTAL  MEDIPLUS EXIM</t>
  </si>
  <si>
    <t>TOTAL PHARMA</t>
  </si>
  <si>
    <t>FARMEXIM</t>
  </si>
  <si>
    <t xml:space="preserve">                                                                                                      TOTAL MEDIPLUS EXIM</t>
  </si>
  <si>
    <t>PHARMAPHARM</t>
  </si>
  <si>
    <t>TOTAL PHARMAPHARM</t>
  </si>
  <si>
    <t>TOTAL GENERAL</t>
  </si>
  <si>
    <t>TOTAL ALLIANCE HEALTHCARE ROMANIA  SRL</t>
  </si>
  <si>
    <t xml:space="preserve">Nr.si data Contr. </t>
  </si>
  <si>
    <t>Nr. si data  facturii</t>
  </si>
  <si>
    <t>FILDAS</t>
  </si>
  <si>
    <t>TRADING</t>
  </si>
  <si>
    <t xml:space="preserve">TOTAL FILDAS TRADING </t>
  </si>
  <si>
    <t>FILDAS TRADING</t>
  </si>
  <si>
    <t>TOTAL  FILDAS TRADING</t>
  </si>
  <si>
    <t>TOTAL FILDAS TRADING</t>
  </si>
  <si>
    <t>T O T A L  ALLIANCE HEALTHCARE</t>
  </si>
  <si>
    <t>TOTAL ALLIANCE HEALTHCARE</t>
  </si>
  <si>
    <t xml:space="preserve">FILDAS </t>
  </si>
  <si>
    <t>Tip medicament</t>
  </si>
  <si>
    <t xml:space="preserve"> HEALTHCARE 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</si>
  <si>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</si>
  <si>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</si>
  <si>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</si>
  <si>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</si>
  <si>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PHARMAFARM </t>
  </si>
  <si>
    <t>Valoare factura cesionata lei</t>
  </si>
  <si>
    <t>Propus spre decontare</t>
  </si>
  <si>
    <t>valoare factura cesionata</t>
  </si>
  <si>
    <t>decontare</t>
  </si>
  <si>
    <t>Valoare factura cesionata</t>
  </si>
  <si>
    <t>Propus spre</t>
  </si>
  <si>
    <t>valoare factura</t>
  </si>
  <si>
    <t>PHARMA</t>
  </si>
  <si>
    <t>T O T A L  PHARMA</t>
  </si>
  <si>
    <t>TOTAL  ROPHARMA LOGISTIC</t>
  </si>
  <si>
    <t xml:space="preserve">                                                          TOTAL DONA LOGISTIC</t>
  </si>
  <si>
    <t>DONA LOGISTIC</t>
  </si>
  <si>
    <t>T O TAL DONA LOGISTICA</t>
  </si>
  <si>
    <t>Decontat</t>
  </si>
  <si>
    <t>anterior</t>
  </si>
  <si>
    <t>T OTAL FILDAS TRADING</t>
  </si>
  <si>
    <t>Plata factura cesionata</t>
  </si>
  <si>
    <t>ALLIANCE HEALTHCARE</t>
  </si>
  <si>
    <t>PHARMAFARM</t>
  </si>
  <si>
    <t>TESTE DE AUTOMONITORIZARE</t>
  </si>
  <si>
    <t>Ramas de</t>
  </si>
  <si>
    <t>plata</t>
  </si>
  <si>
    <t xml:space="preserve">Propus spre </t>
  </si>
  <si>
    <t xml:space="preserve">Decontat </t>
  </si>
  <si>
    <t>ROPHARMA SA</t>
  </si>
  <si>
    <t>TOTAL ROPHARMA SA</t>
  </si>
  <si>
    <t>CAS MARAMURES</t>
  </si>
  <si>
    <t>TOTAL ROPHARMA S.A.</t>
  </si>
  <si>
    <t>ROPHARMA S.A.</t>
  </si>
  <si>
    <t>TOTAL ALLIANCE HEALTHCARE ROMANIA</t>
  </si>
  <si>
    <t xml:space="preserve">HEALTHCARE </t>
  </si>
  <si>
    <t>HEALTHCARE</t>
  </si>
  <si>
    <t xml:space="preserve">ALLIANCE </t>
  </si>
  <si>
    <t>PNS CV</t>
  </si>
  <si>
    <t>GENTIANA</t>
  </si>
  <si>
    <t>MAI.2025</t>
  </si>
  <si>
    <t>MEDIPLUS DR.MAX</t>
  </si>
  <si>
    <t>LUMILEVA</t>
  </si>
  <si>
    <t>LUANA FARM</t>
  </si>
  <si>
    <t>NOVA APOTEKA</t>
  </si>
  <si>
    <t>EARLY MOON</t>
  </si>
  <si>
    <t>SILVER WOOLF</t>
  </si>
  <si>
    <t>REMEDIUM</t>
  </si>
  <si>
    <t>Pensionari</t>
  </si>
  <si>
    <t xml:space="preserve">Pensionari </t>
  </si>
  <si>
    <t>spre decontare</t>
  </si>
  <si>
    <t xml:space="preserve">Propus </t>
  </si>
  <si>
    <t>Unice</t>
  </si>
  <si>
    <t>BALSAM</t>
  </si>
  <si>
    <t>SARALEX</t>
  </si>
  <si>
    <t>CRISFARM</t>
  </si>
  <si>
    <t>NORDPHARM</t>
  </si>
  <si>
    <t>BIOREX</t>
  </si>
  <si>
    <t>SOMESAN</t>
  </si>
  <si>
    <t>ASKLEPIOS</t>
  </si>
  <si>
    <t>APOSTOL</t>
  </si>
  <si>
    <t>HERACLEUM</t>
  </si>
  <si>
    <t>Programe</t>
  </si>
  <si>
    <t>PHARMACLIN</t>
  </si>
  <si>
    <t>Teste</t>
  </si>
  <si>
    <t>PLATI CESIUNI PROGRAME            IULIE  2025</t>
  </si>
  <si>
    <t>IUN.2025</t>
  </si>
  <si>
    <t>IUL.2025</t>
  </si>
  <si>
    <t>283/24.06.2025</t>
  </si>
  <si>
    <t>6867/30.06.2025</t>
  </si>
  <si>
    <t>GALENIC-MOL</t>
  </si>
  <si>
    <t>279/24.06.2025</t>
  </si>
  <si>
    <t>6868/30.06.2025</t>
  </si>
  <si>
    <t>281/24.06.2025</t>
  </si>
  <si>
    <t>6869/30.06.2025</t>
  </si>
  <si>
    <t>COMIRO</t>
  </si>
  <si>
    <t>285/24.06.2025</t>
  </si>
  <si>
    <t>6870/30.06.2025</t>
  </si>
  <si>
    <t>SALIX FARM</t>
  </si>
  <si>
    <t>287/24.06.2025</t>
  </si>
  <si>
    <t>6871/30.06.2025</t>
  </si>
  <si>
    <t>ANDISIMA</t>
  </si>
  <si>
    <t>305/02.07.2025</t>
  </si>
  <si>
    <t>7322/09.07.2025</t>
  </si>
  <si>
    <t>LUKFARM</t>
  </si>
  <si>
    <t>ANISAM GAGA</t>
  </si>
  <si>
    <t>321/08.07.2025</t>
  </si>
  <si>
    <t>7358/11.07.2025</t>
  </si>
  <si>
    <t>1191/21.05.2025</t>
  </si>
  <si>
    <t>5498/27.05.2025</t>
  </si>
  <si>
    <t>1201/03.06.2025</t>
  </si>
  <si>
    <t>5932/05.06.2025</t>
  </si>
  <si>
    <t>160/14.05.2025</t>
  </si>
  <si>
    <t>5580/28.05.2025</t>
  </si>
  <si>
    <t>ALLIANCE HEALTHCARE ROMANIA</t>
  </si>
  <si>
    <t>ONCO CV</t>
  </si>
  <si>
    <t>DR.MAX MEDIPLUS</t>
  </si>
  <si>
    <t>TOTAL DR. MAX MEDIPLUS</t>
  </si>
  <si>
    <t>ONCO-CV</t>
  </si>
  <si>
    <t>LUM 10015/03.05.2025</t>
  </si>
  <si>
    <t>1887/28.05.2025</t>
  </si>
  <si>
    <t>5651/30.05.2025</t>
  </si>
  <si>
    <t>CRISV 1975/06.05.2025</t>
  </si>
  <si>
    <t>ANI 725/06.05.2025</t>
  </si>
  <si>
    <t>LUA 827/06.05.2025</t>
  </si>
  <si>
    <t>CLT 281/05.05.2025</t>
  </si>
  <si>
    <t>N10553/05.05.2025</t>
  </si>
  <si>
    <t>GM 1456/05.05.2025</t>
  </si>
  <si>
    <t>EM 352/03.05.2025</t>
  </si>
  <si>
    <t>AQUA 1323/03.05.2025</t>
  </si>
  <si>
    <t>MMSAL 1215/03.05.2025</t>
  </si>
  <si>
    <t>AND 928/13.05.2025</t>
  </si>
  <si>
    <t>Unice CV</t>
  </si>
  <si>
    <t>306/02.07.2025</t>
  </si>
  <si>
    <t>7323/09.07.2025</t>
  </si>
  <si>
    <t>1232/02.07.2025</t>
  </si>
  <si>
    <t>7248/08.07.2025</t>
  </si>
  <si>
    <t>1230/02.07.2025</t>
  </si>
  <si>
    <t>7249/08.07.2025</t>
  </si>
  <si>
    <t>1231/02.07.2025</t>
  </si>
  <si>
    <t>7250/08.07.2025</t>
  </si>
  <si>
    <t xml:space="preserve"> HEALTHCARE</t>
  </si>
  <si>
    <t>PLATI  CESIUNI             AUGUST  2025</t>
  </si>
  <si>
    <t>PLATI CESIUNI PROGRAME                AUGUST 2025</t>
  </si>
  <si>
    <t>PLATI CESIUNI TESTE      AUGUST 2025</t>
  </si>
  <si>
    <t>PLATI CESIUNI     AUGUST 2025</t>
  </si>
  <si>
    <t>AUG.2025</t>
  </si>
  <si>
    <t>221/31.07.2025</t>
  </si>
  <si>
    <t>8506/11.08.2025</t>
  </si>
  <si>
    <t>LUM 10021/13.06.2025</t>
  </si>
  <si>
    <t>50582/01.07.2025</t>
  </si>
  <si>
    <t>7212/07.07.2025</t>
  </si>
  <si>
    <t>GENTIANA000383/03.06.2025</t>
  </si>
  <si>
    <t>170/24.05.2025</t>
  </si>
  <si>
    <t>7157/04.07.2025</t>
  </si>
  <si>
    <t>B2266/03.06.2025</t>
  </si>
  <si>
    <t>173/01.07.2025</t>
  </si>
  <si>
    <t>7349/09.07.2025</t>
  </si>
  <si>
    <t>R864/03.06.2025</t>
  </si>
  <si>
    <t>2523/10.07.2025</t>
  </si>
  <si>
    <t>7477/15.07.2025</t>
  </si>
  <si>
    <t>CRISV 1979/12.06.2025</t>
  </si>
  <si>
    <t>2326/30.06.2025</t>
  </si>
  <si>
    <t>8419/08.08.2025</t>
  </si>
  <si>
    <t>PHA 169/03.06.2025</t>
  </si>
  <si>
    <t>262/06.06.2025</t>
  </si>
  <si>
    <t>6226/13.06.2025</t>
  </si>
  <si>
    <t>HERMM 494/03.06.2025</t>
  </si>
  <si>
    <t>263/06.06.2025</t>
  </si>
  <si>
    <t>6227/13.06.2025</t>
  </si>
  <si>
    <t>MM ACA 298/05.06.2025</t>
  </si>
  <si>
    <t>264/06.06.2025</t>
  </si>
  <si>
    <t>6486/19.06.2025  6656/24.06.2025</t>
  </si>
  <si>
    <t>266/18.06.2025</t>
  </si>
  <si>
    <t>6613/23.06.2025</t>
  </si>
  <si>
    <t>SRX 1979/03.06.2025</t>
  </si>
  <si>
    <t>261/06.06.2025</t>
  </si>
  <si>
    <t>6816/27.06.2025</t>
  </si>
  <si>
    <t>MM119/03.06.2025</t>
  </si>
  <si>
    <t>268/18.06.2025</t>
  </si>
  <si>
    <t>6818/27.06.2025</t>
  </si>
  <si>
    <t>FSOMCAS 1452/06.06.2025</t>
  </si>
  <si>
    <t>AND 934/13.06.2025</t>
  </si>
  <si>
    <t>311/02.07.2025</t>
  </si>
  <si>
    <t>7324/09.07.2025</t>
  </si>
  <si>
    <t>BRX 10016/05.06.2025</t>
  </si>
  <si>
    <t>308/02.07.2025</t>
  </si>
  <si>
    <t>7327/09.07.2025</t>
  </si>
  <si>
    <t>MM228/03.06.2025</t>
  </si>
  <si>
    <t>304/02.07.2025</t>
  </si>
  <si>
    <t>7328/09.07.2025</t>
  </si>
  <si>
    <t>COMIRO INVEST</t>
  </si>
  <si>
    <t>342/22.07.2025</t>
  </si>
  <si>
    <t>8047/30.07.2025</t>
  </si>
  <si>
    <t>AQUA 1330/03.06.2025</t>
  </si>
  <si>
    <t>340/22.07.2025</t>
  </si>
  <si>
    <t>8056/30.07.2025</t>
  </si>
  <si>
    <t>EM 358/03.06.2025</t>
  </si>
  <si>
    <t>336/22.07.2025</t>
  </si>
  <si>
    <t>8058/30.07.2025</t>
  </si>
  <si>
    <t>N 10559/03.06.2025</t>
  </si>
  <si>
    <t>338/22.07.2025</t>
  </si>
  <si>
    <t>8076/30.07.2025</t>
  </si>
  <si>
    <t>GM 1461/03.06.2025</t>
  </si>
  <si>
    <t>CLT 289/03.06.2025</t>
  </si>
  <si>
    <t>LUA 834/04.06.2025</t>
  </si>
  <si>
    <t>MMSAL 1222/03.06.2025</t>
  </si>
  <si>
    <t>BIROU EXECUTOR JUDECATORESC</t>
  </si>
  <si>
    <t>TOTAL BIROU EXECUTOR JUDECATORESC</t>
  </si>
  <si>
    <t>MMELOL1206/03.06.2025</t>
  </si>
  <si>
    <t>7698..69</t>
  </si>
  <si>
    <t>DOSAR EXEC.JUD. 64/2025</t>
  </si>
  <si>
    <t>213/01.07.2025</t>
  </si>
  <si>
    <t>7210/07.07.2025</t>
  </si>
  <si>
    <t>GENTIANA 380/03.06.2025</t>
  </si>
  <si>
    <t>211/24.06.2025</t>
  </si>
  <si>
    <t>7211/07.07.2025</t>
  </si>
  <si>
    <t>SRX 0001975/03.06.2025</t>
  </si>
  <si>
    <t>GENTIANA000378/03.06.2025</t>
  </si>
  <si>
    <t>GENTIANA000379/03.06.2025</t>
  </si>
  <si>
    <t>172/26.06.2025</t>
  </si>
  <si>
    <t>7155/04.07.2025</t>
  </si>
  <si>
    <t>LUM 10026/13.06.2025</t>
  </si>
  <si>
    <t>167/16.06.2025</t>
  </si>
  <si>
    <t>7156/04.07.2025</t>
  </si>
  <si>
    <t>PHA 166/03.06.2025</t>
  </si>
  <si>
    <t xml:space="preserve">2325/30.06.2025 </t>
  </si>
  <si>
    <t>7144/07.07.2025</t>
  </si>
  <si>
    <t>SRX 1975/03.06.2025</t>
  </si>
  <si>
    <t>272/24.06.2025</t>
  </si>
  <si>
    <t>6815/27.06.2025</t>
  </si>
  <si>
    <t>NPHCAS 18000470/03.06.2025</t>
  </si>
  <si>
    <t>AND 939/13.06.2025</t>
  </si>
  <si>
    <t>312/03.07.2025</t>
  </si>
  <si>
    <t>7325/09.07.2025</t>
  </si>
  <si>
    <t>CRISV 1984/11.06.2025</t>
  </si>
  <si>
    <t>AQUA 1326/03.06.2025</t>
  </si>
  <si>
    <t>EM 356/03.06.2025</t>
  </si>
  <si>
    <t>N 10556/03.06.2025</t>
  </si>
  <si>
    <t>GM 1459/03.06.2025</t>
  </si>
  <si>
    <t>274/24.06.2025</t>
  </si>
  <si>
    <t>6820/27.06.2025</t>
  </si>
  <si>
    <t>MMSAL 1220/03.06.2025</t>
  </si>
  <si>
    <t>LUA 831/04.06.2025</t>
  </si>
  <si>
    <t>CLT 286/03.06.2025</t>
  </si>
  <si>
    <t>MMELOL1207/03.06.2025</t>
  </si>
  <si>
    <t>LUA 832/04.06.2025</t>
  </si>
  <si>
    <t>AND 940/13.06.2025</t>
  </si>
  <si>
    <t>AQUA 1327/03.06.2025</t>
  </si>
  <si>
    <t>2327/30.06.2025</t>
  </si>
  <si>
    <t>8418/08.08.2025</t>
  </si>
  <si>
    <t>212/24.06.2025</t>
  </si>
  <si>
    <t>7096/03.07.2025</t>
  </si>
  <si>
    <t>NPHCAS18000473/03.06.2025</t>
  </si>
  <si>
    <t>AND 938/13.06.2025</t>
  </si>
  <si>
    <t>AQUA 1325/03.06.2025</t>
  </si>
  <si>
    <t>EM 355/03.06.2025</t>
  </si>
  <si>
    <t>N 10555/03.06.2025</t>
  </si>
  <si>
    <t>GM 1458/03.06.2025</t>
  </si>
  <si>
    <t>CLT 285/03.06.2025</t>
  </si>
  <si>
    <t>LUA 830/04.06.2025</t>
  </si>
  <si>
    <t>MMSAL 1219/03.06.2025</t>
  </si>
  <si>
    <t>LUM 10025/13.06.2025</t>
  </si>
  <si>
    <t>GENTIANA000377/03.06.2025</t>
  </si>
  <si>
    <t>NPHCAS 18000468/03.06.2025</t>
  </si>
  <si>
    <t>DR.MAX SRL MEDIPLUS</t>
  </si>
  <si>
    <t>TOTAL  DR MAX SRL MEDIPLUS</t>
  </si>
  <si>
    <t>PLATI  CESIUNI  AUGUST  2025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</si>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</sst>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;[Red]\-#,##0.00\ &quot;lei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10" fillId="0" borderId="0"/>
    <xf numFmtId="0" fontId="24" fillId="3" borderId="61" applyNumberFormat="0" applyAlignment="0" applyProtection="0"/>
  </cellStyleXfs>
  <cellXfs count="1248">
    <xf numFmtId="0" fontId="0" fillId="0" borderId="0" xfId="0"/>
    <xf numFmtId="0" fontId="12" fillId="0" borderId="0" xfId="0" applyFont="1"/>
    <xf numFmtId="0" fontId="11" fillId="0" borderId="2" xfId="1" applyFont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3" fillId="0" borderId="0" xfId="0" applyFont="1"/>
    <xf numFmtId="0" fontId="0" fillId="0" borderId="21" xfId="0" applyBorder="1"/>
    <xf numFmtId="0" fontId="0" fillId="0" borderId="14" xfId="0" applyBorder="1"/>
    <xf numFmtId="4" fontId="13" fillId="0" borderId="18" xfId="0" applyNumberFormat="1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32" xfId="0" applyBorder="1"/>
    <xf numFmtId="0" fontId="11" fillId="0" borderId="17" xfId="1" applyFont="1" applyBorder="1" applyAlignment="1">
      <alignment horizontal="center"/>
    </xf>
    <xf numFmtId="4" fontId="0" fillId="0" borderId="35" xfId="0" applyNumberFormat="1" applyBorder="1"/>
    <xf numFmtId="0" fontId="0" fillId="0" borderId="37" xfId="0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49" fontId="0" fillId="0" borderId="37" xfId="0" applyNumberFormat="1" applyBorder="1"/>
    <xf numFmtId="0" fontId="0" fillId="0" borderId="3" xfId="0" applyFill="1" applyBorder="1" applyAlignment="1">
      <alignment horizontal="right"/>
    </xf>
    <xf numFmtId="4" fontId="13" fillId="0" borderId="25" xfId="0" applyNumberFormat="1" applyFont="1" applyBorder="1"/>
    <xf numFmtId="49" fontId="0" fillId="0" borderId="5" xfId="0" applyNumberFormat="1" applyBorder="1"/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3" fillId="0" borderId="17" xfId="0" applyFont="1" applyBorder="1" applyAlignmen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5" xfId="0" applyFont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11" fillId="0" borderId="5" xfId="1" applyFont="1" applyBorder="1" applyAlignment="1">
      <alignment horizontal="center"/>
    </xf>
    <xf numFmtId="0" fontId="10" fillId="0" borderId="28" xfId="1" applyFont="1" applyBorder="1" applyAlignment="1">
      <alignment horizontal="right"/>
    </xf>
    <xf numFmtId="0" fontId="10" fillId="0" borderId="52" xfId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0" fontId="0" fillId="0" borderId="23" xfId="0" applyFill="1" applyBorder="1"/>
    <xf numFmtId="4" fontId="13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9" xfId="0" applyBorder="1"/>
    <xf numFmtId="0" fontId="0" fillId="0" borderId="52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49" fontId="0" fillId="0" borderId="9" xfId="0" applyNumberFormat="1" applyBorder="1"/>
    <xf numFmtId="0" fontId="0" fillId="0" borderId="13" xfId="0" applyFill="1" applyBorder="1"/>
    <xf numFmtId="0" fontId="11" fillId="0" borderId="16" xfId="1" applyFont="1" applyBorder="1" applyAlignment="1">
      <alignment horizontal="center"/>
    </xf>
    <xf numFmtId="0" fontId="10" fillId="0" borderId="27" xfId="1" applyFont="1" applyBorder="1" applyAlignment="1">
      <alignment horizontal="right"/>
    </xf>
    <xf numFmtId="0" fontId="10" fillId="0" borderId="16" xfId="1" applyFont="1" applyBorder="1" applyAlignment="1">
      <alignment horizontal="right"/>
    </xf>
    <xf numFmtId="4" fontId="0" fillId="0" borderId="19" xfId="0" applyNumberFormat="1" applyBorder="1"/>
    <xf numFmtId="0" fontId="17" fillId="0" borderId="41" xfId="0" applyFont="1" applyBorder="1" applyAlignment="1">
      <alignment horizontal="right" vertical="top" wrapText="1"/>
    </xf>
    <xf numFmtId="0" fontId="17" fillId="0" borderId="14" xfId="0" applyFont="1" applyBorder="1" applyAlignment="1">
      <alignment horizontal="center" wrapText="1"/>
    </xf>
    <xf numFmtId="0" fontId="0" fillId="0" borderId="24" xfId="0" applyFill="1" applyBorder="1"/>
    <xf numFmtId="0" fontId="0" fillId="0" borderId="12" xfId="0" applyFill="1" applyBorder="1"/>
    <xf numFmtId="0" fontId="11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10" fillId="0" borderId="25" xfId="1" applyFont="1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17" fillId="0" borderId="17" xfId="0" applyFont="1" applyBorder="1" applyAlignment="1">
      <alignment horizontal="right" vertical="top" wrapText="1"/>
    </xf>
    <xf numFmtId="0" fontId="13" fillId="0" borderId="0" xfId="0" applyFont="1" applyBorder="1"/>
    <xf numFmtId="0" fontId="0" fillId="0" borderId="25" xfId="0" applyBorder="1"/>
    <xf numFmtId="4" fontId="0" fillId="0" borderId="20" xfId="0" applyNumberFormat="1" applyBorder="1"/>
    <xf numFmtId="0" fontId="0" fillId="0" borderId="4" xfId="0" applyFill="1" applyBorder="1"/>
    <xf numFmtId="4" fontId="0" fillId="0" borderId="0" xfId="0" applyNumberFormat="1" applyFill="1" applyBorder="1"/>
    <xf numFmtId="0" fontId="11" fillId="0" borderId="25" xfId="1" applyFont="1" applyBorder="1" applyAlignment="1">
      <alignment horizontal="center"/>
    </xf>
    <xf numFmtId="4" fontId="0" fillId="0" borderId="12" xfId="0" applyNumberFormat="1" applyFill="1" applyBorder="1"/>
    <xf numFmtId="49" fontId="0" fillId="0" borderId="49" xfId="0" applyNumberFormat="1" applyBorder="1"/>
    <xf numFmtId="0" fontId="11" fillId="0" borderId="4" xfId="1" applyFont="1" applyBorder="1" applyAlignment="1">
      <alignment horizontal="center"/>
    </xf>
    <xf numFmtId="0" fontId="10" fillId="0" borderId="52" xfId="1" applyFont="1" applyBorder="1" applyAlignment="1">
      <alignment horizontal="right" vertical="top"/>
    </xf>
    <xf numFmtId="0" fontId="17" fillId="0" borderId="52" xfId="0" applyFont="1" applyBorder="1" applyAlignment="1">
      <alignment horizontal="right" wrapText="1"/>
    </xf>
    <xf numFmtId="0" fontId="17" fillId="0" borderId="0" xfId="0" applyFont="1" applyBorder="1" applyAlignment="1">
      <alignment horizontal="center" wrapText="1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4" xfId="0" applyFill="1" applyBorder="1"/>
    <xf numFmtId="0" fontId="0" fillId="0" borderId="26" xfId="0" applyFill="1" applyBorder="1" applyAlignment="1">
      <alignment horizontal="right"/>
    </xf>
    <xf numFmtId="4" fontId="0" fillId="0" borderId="54" xfId="0" applyNumberFormat="1" applyBorder="1"/>
    <xf numFmtId="4" fontId="0" fillId="0" borderId="42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0" xfId="0" applyFont="1" applyBorder="1" applyAlignment="1">
      <alignment horizontal="center" vertical="top" wrapText="1"/>
    </xf>
    <xf numFmtId="14" fontId="0" fillId="0" borderId="26" xfId="0" applyNumberFormat="1" applyBorder="1"/>
    <xf numFmtId="0" fontId="0" fillId="0" borderId="5" xfId="0" applyFont="1" applyFill="1" applyBorder="1"/>
    <xf numFmtId="0" fontId="9" fillId="0" borderId="32" xfId="0" applyFont="1" applyBorder="1" applyAlignment="1">
      <alignment horizontal="center" vertical="top" wrapText="1"/>
    </xf>
    <xf numFmtId="0" fontId="13" fillId="0" borderId="21" xfId="0" applyFont="1" applyBorder="1" applyAlignment="1"/>
    <xf numFmtId="0" fontId="17" fillId="0" borderId="25" xfId="0" applyFont="1" applyBorder="1" applyAlignment="1">
      <alignment horizontal="right" vertical="top"/>
    </xf>
    <xf numFmtId="0" fontId="11" fillId="0" borderId="54" xfId="1" applyFont="1" applyBorder="1" applyAlignment="1">
      <alignment horizontal="right"/>
    </xf>
    <xf numFmtId="0" fontId="11" fillId="0" borderId="25" xfId="1" applyFont="1" applyBorder="1" applyAlignment="1">
      <alignment horizontal="right"/>
    </xf>
    <xf numFmtId="0" fontId="11" fillId="0" borderId="26" xfId="1" applyFont="1" applyBorder="1" applyAlignment="1">
      <alignment horizontal="center" vertical="center"/>
    </xf>
    <xf numFmtId="0" fontId="0" fillId="0" borderId="39" xfId="0" applyFont="1" applyFill="1" applyBorder="1"/>
    <xf numFmtId="0" fontId="17" fillId="0" borderId="52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 vertical="top" wrapText="1"/>
    </xf>
    <xf numFmtId="0" fontId="17" fillId="0" borderId="54" xfId="0" applyFont="1" applyBorder="1" applyAlignment="1">
      <alignment horizontal="right" vertical="top" wrapText="1"/>
    </xf>
    <xf numFmtId="0" fontId="17" fillId="0" borderId="25" xfId="0" applyFont="1" applyBorder="1" applyAlignment="1">
      <alignment horizontal="right" vertical="top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4" fontId="0" fillId="0" borderId="32" xfId="0" applyNumberFormat="1" applyBorder="1"/>
    <xf numFmtId="0" fontId="0" fillId="0" borderId="4" xfId="0" applyBorder="1" applyAlignment="1">
      <alignment horizontal="right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3" fillId="0" borderId="54" xfId="0" applyFont="1" applyBorder="1" applyAlignment="1">
      <alignment horizontal="center"/>
    </xf>
    <xf numFmtId="14" fontId="0" fillId="0" borderId="54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32" xfId="0" applyBorder="1" applyAlignment="1">
      <alignment vertical="top"/>
    </xf>
    <xf numFmtId="0" fontId="9" fillId="0" borderId="26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4" fontId="0" fillId="2" borderId="0" xfId="0" applyNumberFormat="1" applyFill="1" applyBorder="1"/>
    <xf numFmtId="0" fontId="17" fillId="0" borderId="54" xfId="0" applyFont="1" applyBorder="1" applyAlignment="1">
      <alignment horizontal="right" vertical="top"/>
    </xf>
    <xf numFmtId="0" fontId="10" fillId="0" borderId="1" xfId="1" applyFont="1" applyBorder="1" applyAlignment="1">
      <alignment horizontal="right" vertical="top"/>
    </xf>
    <xf numFmtId="0" fontId="17" fillId="0" borderId="26" xfId="0" applyFont="1" applyBorder="1" applyAlignment="1">
      <alignment horizontal="right" vertical="top"/>
    </xf>
    <xf numFmtId="0" fontId="0" fillId="0" borderId="34" xfId="0" applyBorder="1" applyAlignment="1"/>
    <xf numFmtId="0" fontId="0" fillId="0" borderId="26" xfId="0" applyBorder="1" applyAlignment="1">
      <alignment horizontal="right" vertical="top"/>
    </xf>
    <xf numFmtId="17" fontId="0" fillId="0" borderId="26" xfId="0" applyNumberFormat="1" applyBorder="1"/>
    <xf numFmtId="4" fontId="0" fillId="0" borderId="60" xfId="0" applyNumberFormat="1" applyBorder="1"/>
    <xf numFmtId="0" fontId="10" fillId="0" borderId="1" xfId="1" applyFont="1" applyBorder="1" applyAlignment="1">
      <alignment vertical="top"/>
    </xf>
    <xf numFmtId="0" fontId="10" fillId="0" borderId="4" xfId="1" applyFont="1" applyBorder="1" applyAlignment="1">
      <alignment vertical="top"/>
    </xf>
    <xf numFmtId="0" fontId="0" fillId="0" borderId="4" xfId="0" applyBorder="1" applyAlignment="1"/>
    <xf numFmtId="0" fontId="13" fillId="0" borderId="26" xfId="0" applyFont="1" applyBorder="1" applyAlignment="1">
      <alignment wrapText="1"/>
    </xf>
    <xf numFmtId="0" fontId="17" fillId="0" borderId="26" xfId="0" applyFont="1" applyBorder="1" applyAlignment="1">
      <alignment vertical="top"/>
    </xf>
    <xf numFmtId="0" fontId="17" fillId="0" borderId="1" xfId="0" applyFont="1" applyBorder="1" applyAlignment="1">
      <alignment wrapText="1"/>
    </xf>
    <xf numFmtId="0" fontId="13" fillId="0" borderId="42" xfId="0" applyFont="1" applyBorder="1"/>
    <xf numFmtId="0" fontId="13" fillId="0" borderId="7" xfId="0" applyFont="1" applyBorder="1" applyAlignment="1">
      <alignment horizontal="center"/>
    </xf>
    <xf numFmtId="17" fontId="0" fillId="0" borderId="25" xfId="0" applyNumberFormat="1" applyBorder="1"/>
    <xf numFmtId="4" fontId="13" fillId="0" borderId="15" xfId="0" applyNumberFormat="1" applyFont="1" applyBorder="1"/>
    <xf numFmtId="0" fontId="13" fillId="0" borderId="37" xfId="0" applyFont="1" applyBorder="1" applyAlignment="1">
      <alignment wrapText="1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17" xfId="0" applyFill="1" applyBorder="1" applyAlignment="1">
      <alignment horizontal="left"/>
    </xf>
    <xf numFmtId="4" fontId="0" fillId="0" borderId="26" xfId="0" applyNumberFormat="1" applyFill="1" applyBorder="1"/>
    <xf numFmtId="0" fontId="0" fillId="0" borderId="48" xfId="0" applyFill="1" applyBorder="1"/>
    <xf numFmtId="0" fontId="0" fillId="0" borderId="6" xfId="0" applyFill="1" applyBorder="1" applyAlignment="1">
      <alignment horizontal="left"/>
    </xf>
    <xf numFmtId="0" fontId="10" fillId="0" borderId="28" xfId="1" applyFont="1" applyBorder="1" applyAlignment="1">
      <alignment horizontal="right" vertical="top"/>
    </xf>
    <xf numFmtId="0" fontId="0" fillId="0" borderId="34" xfId="0" applyFont="1" applyBorder="1"/>
    <xf numFmtId="0" fontId="0" fillId="0" borderId="50" xfId="0" applyFill="1" applyBorder="1" applyAlignment="1">
      <alignment horizontal="right"/>
    </xf>
    <xf numFmtId="14" fontId="0" fillId="0" borderId="25" xfId="0" applyNumberFormat="1" applyBorder="1"/>
    <xf numFmtId="14" fontId="0" fillId="0" borderId="54" xfId="0" applyNumberFormat="1" applyFill="1" applyBorder="1"/>
    <xf numFmtId="0" fontId="0" fillId="0" borderId="54" xfId="0" applyFill="1" applyBorder="1" applyAlignment="1">
      <alignment horizontal="left" vertical="top"/>
    </xf>
    <xf numFmtId="0" fontId="13" fillId="0" borderId="26" xfId="0" applyFont="1" applyBorder="1" applyAlignment="1">
      <alignment horizontal="center" wrapText="1"/>
    </xf>
    <xf numFmtId="0" fontId="13" fillId="0" borderId="54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7" fillId="0" borderId="5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right" vertical="top" wrapText="1"/>
    </xf>
    <xf numFmtId="0" fontId="0" fillId="0" borderId="25" xfId="0" applyFill="1" applyBorder="1" applyAlignment="1">
      <alignment horizontal="left"/>
    </xf>
    <xf numFmtId="0" fontId="0" fillId="0" borderId="52" xfId="0" applyBorder="1" applyAlignment="1"/>
    <xf numFmtId="0" fontId="0" fillId="0" borderId="25" xfId="0" applyBorder="1" applyAlignment="1">
      <alignment horizontal="right" vertical="top"/>
    </xf>
    <xf numFmtId="0" fontId="17" fillId="0" borderId="52" xfId="0" applyFont="1" applyBorder="1" applyAlignment="1">
      <alignment wrapText="1"/>
    </xf>
    <xf numFmtId="0" fontId="17" fillId="0" borderId="44" xfId="0" applyFont="1" applyBorder="1" applyAlignment="1">
      <alignment horizontal="right" wrapText="1"/>
    </xf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25" xfId="0" applyBorder="1" applyAlignment="1">
      <alignment horizontal="center" vertical="top" wrapText="1"/>
    </xf>
    <xf numFmtId="0" fontId="0" fillId="0" borderId="57" xfId="0" applyBorder="1" applyAlignment="1"/>
    <xf numFmtId="0" fontId="0" fillId="0" borderId="62" xfId="0" applyBorder="1"/>
    <xf numFmtId="0" fontId="9" fillId="0" borderId="54" xfId="0" applyFont="1" applyBorder="1" applyAlignment="1">
      <alignment horizontal="center" vertical="top" wrapText="1"/>
    </xf>
    <xf numFmtId="0" fontId="0" fillId="0" borderId="47" xfId="0" applyFill="1" applyBorder="1" applyAlignment="1">
      <alignment vertical="top"/>
    </xf>
    <xf numFmtId="0" fontId="0" fillId="0" borderId="62" xfId="0" applyFill="1" applyBorder="1"/>
    <xf numFmtId="0" fontId="0" fillId="0" borderId="64" xfId="0" applyFill="1" applyBorder="1"/>
    <xf numFmtId="0" fontId="0" fillId="0" borderId="0" xfId="0" applyBorder="1" applyAlignment="1"/>
    <xf numFmtId="0" fontId="17" fillId="0" borderId="10" xfId="0" applyFont="1" applyBorder="1" applyAlignment="1">
      <alignment horizontal="right" vertical="top" wrapText="1"/>
    </xf>
    <xf numFmtId="0" fontId="0" fillId="0" borderId="57" xfId="0" applyFill="1" applyBorder="1"/>
    <xf numFmtId="14" fontId="0" fillId="0" borderId="54" xfId="0" applyNumberFormat="1" applyBorder="1" applyAlignment="1"/>
    <xf numFmtId="0" fontId="11" fillId="0" borderId="26" xfId="1" applyFont="1" applyBorder="1" applyAlignment="1">
      <alignment horizontal="center"/>
    </xf>
    <xf numFmtId="0" fontId="0" fillId="0" borderId="47" xfId="0" applyFill="1" applyBorder="1"/>
    <xf numFmtId="0" fontId="0" fillId="0" borderId="54" xfId="0" applyBorder="1"/>
    <xf numFmtId="0" fontId="13" fillId="0" borderId="54" xfId="0" applyFont="1" applyBorder="1" applyAlignment="1">
      <alignment wrapText="1"/>
    </xf>
    <xf numFmtId="0" fontId="11" fillId="0" borderId="2" xfId="1" applyFont="1" applyBorder="1" applyAlignment="1">
      <alignment horizontal="center" wrapText="1"/>
    </xf>
    <xf numFmtId="0" fontId="0" fillId="0" borderId="71" xfId="0" applyFill="1" applyBorder="1"/>
    <xf numFmtId="0" fontId="0" fillId="0" borderId="38" xfId="0" applyFill="1" applyBorder="1"/>
    <xf numFmtId="0" fontId="9" fillId="0" borderId="34" xfId="0" applyFont="1" applyBorder="1" applyAlignment="1">
      <alignment horizontal="center" vertical="top" wrapText="1"/>
    </xf>
    <xf numFmtId="0" fontId="25" fillId="2" borderId="72" xfId="2" applyFont="1" applyFill="1" applyBorder="1"/>
    <xf numFmtId="0" fontId="25" fillId="2" borderId="73" xfId="2" applyFont="1" applyFill="1" applyBorder="1"/>
    <xf numFmtId="0" fontId="25" fillId="2" borderId="75" xfId="2" applyFont="1" applyFill="1" applyBorder="1" applyAlignment="1">
      <alignment horizontal="center"/>
    </xf>
    <xf numFmtId="0" fontId="25" fillId="2" borderId="76" xfId="2" applyFont="1" applyFill="1" applyBorder="1" applyAlignment="1">
      <alignment horizontal="center"/>
    </xf>
    <xf numFmtId="0" fontId="25" fillId="2" borderId="75" xfId="2" applyFont="1" applyFill="1" applyBorder="1" applyAlignment="1">
      <alignment horizontal="right" wrapText="1"/>
    </xf>
    <xf numFmtId="0" fontId="20" fillId="2" borderId="76" xfId="2" applyFont="1" applyFill="1" applyBorder="1" applyAlignment="1">
      <alignment vertical="top"/>
    </xf>
    <xf numFmtId="0" fontId="25" fillId="2" borderId="77" xfId="2" applyFont="1" applyFill="1" applyBorder="1" applyAlignment="1">
      <alignment horizontal="center" wrapText="1"/>
    </xf>
    <xf numFmtId="0" fontId="20" fillId="2" borderId="81" xfId="2" applyFont="1" applyFill="1" applyBorder="1"/>
    <xf numFmtId="0" fontId="20" fillId="2" borderId="82" xfId="2" applyFont="1" applyFill="1" applyBorder="1"/>
    <xf numFmtId="0" fontId="20" fillId="2" borderId="9" xfId="2" applyFont="1" applyFill="1" applyBorder="1"/>
    <xf numFmtId="0" fontId="20" fillId="2" borderId="77" xfId="2" applyFont="1" applyFill="1" applyBorder="1" applyAlignment="1">
      <alignment vertical="top"/>
    </xf>
    <xf numFmtId="0" fontId="25" fillId="2" borderId="87" xfId="2" applyFont="1" applyFill="1" applyBorder="1"/>
    <xf numFmtId="0" fontId="25" fillId="2" borderId="0" xfId="2" applyFont="1" applyFill="1" applyBorder="1"/>
    <xf numFmtId="0" fontId="0" fillId="0" borderId="40" xfId="0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11" fillId="0" borderId="34" xfId="1" applyFont="1" applyBorder="1" applyAlignment="1">
      <alignment horizontal="center"/>
    </xf>
    <xf numFmtId="0" fontId="0" fillId="0" borderId="6" xfId="0" applyBorder="1" applyAlignment="1"/>
    <xf numFmtId="0" fontId="0" fillId="2" borderId="26" xfId="0" applyFill="1" applyBorder="1" applyAlignment="1">
      <alignment vertical="top"/>
    </xf>
    <xf numFmtId="0" fontId="0" fillId="2" borderId="54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11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9" xfId="0" applyNumberFormat="1" applyBorder="1"/>
    <xf numFmtId="14" fontId="0" fillId="0" borderId="13" xfId="0" applyNumberFormat="1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6" xfId="0" applyFill="1" applyBorder="1" applyAlignment="1">
      <alignment horizontal="right"/>
    </xf>
    <xf numFmtId="0" fontId="25" fillId="2" borderId="80" xfId="2" applyFont="1" applyFill="1" applyBorder="1" applyAlignment="1">
      <alignment horizontal="right" wrapText="1"/>
    </xf>
    <xf numFmtId="0" fontId="25" fillId="2" borderId="82" xfId="2" applyFont="1" applyFill="1" applyBorder="1" applyAlignment="1">
      <alignment horizontal="right" wrapText="1"/>
    </xf>
    <xf numFmtId="49" fontId="25" fillId="2" borderId="89" xfId="2" applyNumberFormat="1" applyFont="1" applyFill="1" applyBorder="1" applyAlignment="1">
      <alignment vertical="top" wrapText="1"/>
    </xf>
    <xf numFmtId="49" fontId="25" fillId="2" borderId="90" xfId="2" applyNumberFormat="1" applyFont="1" applyFill="1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2" xfId="0" applyBorder="1" applyAlignment="1">
      <alignment vertical="center"/>
    </xf>
    <xf numFmtId="0" fontId="0" fillId="0" borderId="59" xfId="0" applyFill="1" applyBorder="1"/>
    <xf numFmtId="0" fontId="0" fillId="0" borderId="53" xfId="0" applyFill="1" applyBorder="1"/>
    <xf numFmtId="49" fontId="0" fillId="0" borderId="52" xfId="0" applyNumberFormat="1" applyBorder="1"/>
    <xf numFmtId="0" fontId="5" fillId="0" borderId="26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0" fillId="0" borderId="55" xfId="0" applyFill="1" applyBorder="1"/>
    <xf numFmtId="0" fontId="10" fillId="0" borderId="6" xfId="1" applyFont="1" applyBorder="1" applyAlignment="1">
      <alignment horizontal="right" vertical="top"/>
    </xf>
    <xf numFmtId="0" fontId="5" fillId="0" borderId="34" xfId="0" applyFont="1" applyBorder="1" applyAlignment="1">
      <alignment horizontal="center"/>
    </xf>
    <xf numFmtId="0" fontId="0" fillId="0" borderId="47" xfId="0" applyBorder="1" applyAlignment="1"/>
    <xf numFmtId="0" fontId="26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54" xfId="1" applyFont="1" applyBorder="1" applyAlignment="1">
      <alignment horizontal="center" vertical="center"/>
    </xf>
    <xf numFmtId="0" fontId="11" fillId="0" borderId="23" xfId="1" applyFont="1" applyFill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86" xfId="0" applyBorder="1" applyAlignment="1">
      <alignment horizontal="right"/>
    </xf>
    <xf numFmtId="0" fontId="0" fillId="0" borderId="29" xfId="0" applyBorder="1" applyAlignment="1">
      <alignment horizontal="right"/>
    </xf>
    <xf numFmtId="0" fontId="17" fillId="0" borderId="62" xfId="0" applyFont="1" applyBorder="1" applyAlignment="1">
      <alignment horizontal="right" wrapText="1"/>
    </xf>
    <xf numFmtId="0" fontId="17" fillId="0" borderId="66" xfId="0" applyFont="1" applyBorder="1" applyAlignment="1">
      <alignment horizontal="right" wrapText="1"/>
    </xf>
    <xf numFmtId="0" fontId="11" fillId="0" borderId="26" xfId="1" applyFont="1" applyBorder="1" applyAlignment="1">
      <alignment horizontal="right"/>
    </xf>
    <xf numFmtId="0" fontId="11" fillId="0" borderId="26" xfId="1" applyFont="1" applyFill="1" applyBorder="1" applyAlignment="1">
      <alignment horizontal="center"/>
    </xf>
    <xf numFmtId="0" fontId="0" fillId="0" borderId="94" xfId="0" applyBorder="1" applyAlignment="1">
      <alignment horizontal="right"/>
    </xf>
    <xf numFmtId="4" fontId="0" fillId="0" borderId="86" xfId="0" applyNumberFormat="1" applyBorder="1"/>
    <xf numFmtId="4" fontId="0" fillId="0" borderId="63" xfId="0" applyNumberFormat="1" applyBorder="1"/>
    <xf numFmtId="4" fontId="0" fillId="0" borderId="94" xfId="0" applyNumberFormat="1" applyBorder="1"/>
    <xf numFmtId="4" fontId="0" fillId="0" borderId="86" xfId="0" applyNumberFormat="1" applyFill="1" applyBorder="1"/>
    <xf numFmtId="4" fontId="0" fillId="0" borderId="10" xfId="0" applyNumberFormat="1" applyBorder="1"/>
    <xf numFmtId="0" fontId="0" fillId="0" borderId="86" xfId="0" applyBorder="1"/>
    <xf numFmtId="4" fontId="0" fillId="0" borderId="94" xfId="0" applyNumberFormat="1" applyFill="1" applyBorder="1"/>
    <xf numFmtId="0" fontId="0" fillId="0" borderId="50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97" xfId="0" applyNumberFormat="1" applyBorder="1"/>
    <xf numFmtId="4" fontId="0" fillId="0" borderId="62" xfId="0" applyNumberFormat="1" applyBorder="1"/>
    <xf numFmtId="4" fontId="0" fillId="0" borderId="65" xfId="0" applyNumberFormat="1" applyBorder="1"/>
    <xf numFmtId="0" fontId="22" fillId="0" borderId="65" xfId="0" applyFont="1" applyBorder="1"/>
    <xf numFmtId="4" fontId="0" fillId="0" borderId="65" xfId="0" applyNumberFormat="1" applyFill="1" applyBorder="1"/>
    <xf numFmtId="0" fontId="0" fillId="0" borderId="59" xfId="0" applyBorder="1" applyAlignment="1"/>
    <xf numFmtId="0" fontId="0" fillId="0" borderId="47" xfId="0" applyFont="1" applyFill="1" applyBorder="1"/>
    <xf numFmtId="0" fontId="0" fillId="0" borderId="94" xfId="0" applyFill="1" applyBorder="1" applyAlignment="1">
      <alignment horizontal="right"/>
    </xf>
    <xf numFmtId="0" fontId="0" fillId="0" borderId="63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2" xfId="0" applyFill="1" applyBorder="1"/>
    <xf numFmtId="0" fontId="0" fillId="0" borderId="52" xfId="0" applyFont="1" applyFill="1" applyBorder="1"/>
    <xf numFmtId="4" fontId="0" fillId="0" borderId="38" xfId="0" applyNumberFormat="1" applyBorder="1"/>
    <xf numFmtId="0" fontId="0" fillId="0" borderId="55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98" xfId="0" applyNumberFormat="1" applyBorder="1"/>
    <xf numFmtId="4" fontId="0" fillId="0" borderId="69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4" xfId="0" applyNumberFormat="1" applyBorder="1"/>
    <xf numFmtId="4" fontId="0" fillId="0" borderId="93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11" fillId="0" borderId="24" xfId="1" applyFont="1" applyBorder="1" applyAlignment="1">
      <alignment horizontal="right" vertical="top"/>
    </xf>
    <xf numFmtId="0" fontId="0" fillId="0" borderId="44" xfId="0" applyBorder="1" applyAlignment="1">
      <alignment horizontal="center" wrapText="1"/>
    </xf>
    <xf numFmtId="0" fontId="13" fillId="0" borderId="62" xfId="0" applyFont="1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0" fillId="0" borderId="94" xfId="0" applyFill="1" applyBorder="1"/>
    <xf numFmtId="0" fontId="0" fillId="0" borderId="44" xfId="0" applyBorder="1" applyAlignment="1">
      <alignment horizontal="right" vertical="top"/>
    </xf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49" fontId="13" fillId="0" borderId="52" xfId="0" applyNumberFormat="1" applyFont="1" applyBorder="1"/>
    <xf numFmtId="0" fontId="0" fillId="0" borderId="69" xfId="0" applyBorder="1"/>
    <xf numFmtId="0" fontId="13" fillId="0" borderId="3" xfId="0" applyFont="1" applyBorder="1" applyAlignment="1">
      <alignment wrapText="1"/>
    </xf>
    <xf numFmtId="0" fontId="26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0" fillId="0" borderId="35" xfId="0" applyBorder="1" applyAlignment="1">
      <alignment vertical="center"/>
    </xf>
    <xf numFmtId="0" fontId="0" fillId="0" borderId="86" xfId="0" applyFill="1" applyBorder="1"/>
    <xf numFmtId="0" fontId="11" fillId="0" borderId="54" xfId="1" applyFont="1" applyFill="1" applyBorder="1" applyAlignment="1">
      <alignment horizontal="center"/>
    </xf>
    <xf numFmtId="4" fontId="0" fillId="0" borderId="70" xfId="0" applyNumberFormat="1" applyBorder="1"/>
    <xf numFmtId="0" fontId="0" fillId="0" borderId="28" xfId="0" applyFill="1" applyBorder="1" applyAlignment="1">
      <alignment vertical="top"/>
    </xf>
    <xf numFmtId="4" fontId="0" fillId="0" borderId="46" xfId="0" applyNumberFormat="1" applyBorder="1"/>
    <xf numFmtId="164" fontId="0" fillId="0" borderId="25" xfId="0" applyNumberFormat="1" applyBorder="1"/>
    <xf numFmtId="0" fontId="10" fillId="0" borderId="53" xfId="1" applyFont="1" applyBorder="1" applyAlignment="1">
      <alignment horizontal="right"/>
    </xf>
    <xf numFmtId="0" fontId="11" fillId="0" borderId="12" xfId="1" applyFont="1" applyBorder="1" applyAlignment="1">
      <alignment horizontal="right" vertical="top"/>
    </xf>
    <xf numFmtId="0" fontId="10" fillId="0" borderId="47" xfId="1" applyFont="1" applyBorder="1" applyAlignment="1">
      <alignment horizontal="right"/>
    </xf>
    <xf numFmtId="0" fontId="10" fillId="0" borderId="30" xfId="1" applyFont="1" applyBorder="1" applyAlignment="1">
      <alignment horizontal="right"/>
    </xf>
    <xf numFmtId="0" fontId="0" fillId="0" borderId="45" xfId="0" applyBorder="1"/>
    <xf numFmtId="0" fontId="0" fillId="0" borderId="70" xfId="0" applyBorder="1"/>
    <xf numFmtId="0" fontId="0" fillId="0" borderId="46" xfId="0" applyBorder="1"/>
    <xf numFmtId="4" fontId="0" fillId="0" borderId="62" xfId="0" applyNumberFormat="1" applyFill="1" applyBorder="1"/>
    <xf numFmtId="4" fontId="0" fillId="0" borderId="93" xfId="0" applyNumberFormat="1" applyFill="1" applyBorder="1"/>
    <xf numFmtId="0" fontId="0" fillId="0" borderId="62" xfId="0" applyBorder="1" applyAlignment="1">
      <alignment horizontal="center" vertical="top"/>
    </xf>
    <xf numFmtId="0" fontId="20" fillId="2" borderId="88" xfId="2" applyFont="1" applyFill="1" applyBorder="1" applyAlignment="1">
      <alignment vertical="top"/>
    </xf>
    <xf numFmtId="0" fontId="20" fillId="2" borderId="85" xfId="2" applyFont="1" applyFill="1" applyBorder="1"/>
    <xf numFmtId="0" fontId="20" fillId="2" borderId="44" xfId="2" applyFont="1" applyFill="1" applyBorder="1"/>
    <xf numFmtId="0" fontId="0" fillId="0" borderId="25" xfId="0" applyBorder="1" applyAlignment="1">
      <alignment horizontal="right"/>
    </xf>
    <xf numFmtId="4" fontId="0" fillId="0" borderId="67" xfId="0" applyNumberFormat="1" applyBorder="1"/>
    <xf numFmtId="0" fontId="0" fillId="0" borderId="29" xfId="0" applyFill="1" applyBorder="1"/>
    <xf numFmtId="4" fontId="0" fillId="0" borderId="45" xfId="0" applyNumberFormat="1" applyBorder="1"/>
    <xf numFmtId="0" fontId="11" fillId="0" borderId="62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86" xfId="0" applyBorder="1" applyAlignment="1">
      <alignment vertical="top"/>
    </xf>
    <xf numFmtId="14" fontId="0" fillId="0" borderId="57" xfId="0" applyNumberFormat="1" applyBorder="1"/>
    <xf numFmtId="4" fontId="0" fillId="0" borderId="60" xfId="0" applyNumberFormat="1" applyFill="1" applyBorder="1"/>
    <xf numFmtId="4" fontId="0" fillId="0" borderId="71" xfId="0" applyNumberFormat="1" applyFill="1" applyBorder="1"/>
    <xf numFmtId="0" fontId="11" fillId="0" borderId="16" xfId="1" applyFont="1" applyBorder="1" applyAlignment="1">
      <alignment horizontal="right" vertical="top"/>
    </xf>
    <xf numFmtId="0" fontId="10" fillId="0" borderId="17" xfId="1" applyFont="1" applyBorder="1" applyAlignment="1">
      <alignment horizontal="right"/>
    </xf>
    <xf numFmtId="4" fontId="0" fillId="0" borderId="14" xfId="0" applyNumberFormat="1" applyBorder="1"/>
    <xf numFmtId="0" fontId="10" fillId="0" borderId="6" xfId="1" applyFont="1" applyBorder="1" applyAlignment="1">
      <alignment horizontal="right"/>
    </xf>
    <xf numFmtId="0" fontId="0" fillId="0" borderId="33" xfId="0" applyBorder="1"/>
    <xf numFmtId="0" fontId="11" fillId="0" borderId="26" xfId="1" applyFont="1" applyBorder="1" applyAlignment="1">
      <alignment horizontal="right" vertical="top"/>
    </xf>
    <xf numFmtId="0" fontId="18" fillId="0" borderId="25" xfId="0" applyFont="1" applyBorder="1" applyAlignment="1">
      <alignment horizontal="right" vertical="top"/>
    </xf>
    <xf numFmtId="0" fontId="0" fillId="0" borderId="26" xfId="0" applyBorder="1" applyAlignment="1">
      <alignment vertical="top" wrapText="1"/>
    </xf>
    <xf numFmtId="0" fontId="0" fillId="0" borderId="28" xfId="0" applyFill="1" applyBorder="1"/>
    <xf numFmtId="0" fontId="25" fillId="2" borderId="80" xfId="2" applyFont="1" applyFill="1" applyBorder="1" applyAlignment="1">
      <alignment horizontal="center"/>
    </xf>
    <xf numFmtId="0" fontId="25" fillId="2" borderId="82" xfId="2" applyFont="1" applyFill="1" applyBorder="1" applyAlignment="1">
      <alignment horizontal="center"/>
    </xf>
    <xf numFmtId="0" fontId="25" fillId="2" borderId="83" xfId="2" applyFont="1" applyFill="1" applyBorder="1" applyAlignment="1">
      <alignment horizontal="right"/>
    </xf>
    <xf numFmtId="0" fontId="20" fillId="2" borderId="86" xfId="2" applyFont="1" applyFill="1" applyBorder="1" applyAlignment="1">
      <alignment horizontal="right"/>
    </xf>
    <xf numFmtId="0" fontId="20" fillId="2" borderId="29" xfId="2" applyFont="1" applyFill="1" applyBorder="1"/>
    <xf numFmtId="0" fontId="20" fillId="2" borderId="50" xfId="2" applyFont="1" applyFill="1" applyBorder="1" applyAlignment="1">
      <alignment horizontal="right"/>
    </xf>
    <xf numFmtId="0" fontId="0" fillId="0" borderId="35" xfId="0" applyBorder="1"/>
    <xf numFmtId="0" fontId="22" fillId="0" borderId="69" xfId="0" applyFont="1" applyBorder="1"/>
    <xf numFmtId="4" fontId="25" fillId="2" borderId="95" xfId="2" applyNumberFormat="1" applyFont="1" applyFill="1" applyBorder="1"/>
    <xf numFmtId="4" fontId="20" fillId="2" borderId="93" xfId="2" applyNumberFormat="1" applyFont="1" applyFill="1" applyBorder="1"/>
    <xf numFmtId="4" fontId="20" fillId="2" borderId="65" xfId="2" applyNumberFormat="1" applyFont="1" applyFill="1" applyBorder="1"/>
    <xf numFmtId="4" fontId="20" fillId="2" borderId="66" xfId="2" applyNumberFormat="1" applyFont="1" applyFill="1" applyBorder="1"/>
    <xf numFmtId="0" fontId="0" fillId="0" borderId="3" xfId="0" applyFill="1" applyBorder="1" applyAlignment="1"/>
    <xf numFmtId="0" fontId="11" fillId="0" borderId="6" xfId="1" applyFont="1" applyBorder="1" applyAlignment="1">
      <alignment horizontal="center"/>
    </xf>
    <xf numFmtId="0" fontId="11" fillId="0" borderId="26" xfId="1" applyFont="1" applyBorder="1" applyAlignment="1">
      <alignment horizontal="center" vertical="top"/>
    </xf>
    <xf numFmtId="49" fontId="26" fillId="0" borderId="26" xfId="0" applyNumberFormat="1" applyFont="1" applyBorder="1" applyAlignment="1">
      <alignment horizontal="center" vertical="center"/>
    </xf>
    <xf numFmtId="0" fontId="13" fillId="0" borderId="54" xfId="0" applyFont="1" applyBorder="1" applyAlignment="1"/>
    <xf numFmtId="0" fontId="0" fillId="0" borderId="57" xfId="0" applyFill="1" applyBorder="1" applyAlignment="1">
      <alignment wrapText="1"/>
    </xf>
    <xf numFmtId="0" fontId="0" fillId="0" borderId="50" xfId="0" applyBorder="1" applyAlignment="1"/>
    <xf numFmtId="0" fontId="0" fillId="0" borderId="13" xfId="0" applyBorder="1"/>
    <xf numFmtId="0" fontId="0" fillId="0" borderId="53" xfId="0" applyBorder="1"/>
    <xf numFmtId="0" fontId="13" fillId="0" borderId="25" xfId="0" applyFont="1" applyBorder="1" applyAlignment="1">
      <alignment horizontal="center"/>
    </xf>
    <xf numFmtId="0" fontId="11" fillId="0" borderId="54" xfId="1" applyFont="1" applyBorder="1" applyAlignment="1">
      <alignment horizontal="center" vertical="top"/>
    </xf>
    <xf numFmtId="4" fontId="0" fillId="0" borderId="69" xfId="0" applyNumberFormat="1" applyFill="1" applyBorder="1"/>
    <xf numFmtId="4" fontId="0" fillId="0" borderId="46" xfId="0" applyNumberFormat="1" applyFill="1" applyBorder="1"/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0" fontId="11" fillId="0" borderId="42" xfId="1" applyFont="1" applyFill="1" applyBorder="1" applyAlignment="1">
      <alignment horizontal="center"/>
    </xf>
    <xf numFmtId="4" fontId="0" fillId="0" borderId="70" xfId="0" applyNumberFormat="1" applyFill="1" applyBorder="1"/>
    <xf numFmtId="4" fontId="0" fillId="0" borderId="45" xfId="0" applyNumberFormat="1" applyFill="1" applyBorder="1"/>
    <xf numFmtId="4" fontId="0" fillId="0" borderId="98" xfId="0" applyNumberFormat="1" applyFill="1" applyBorder="1"/>
    <xf numFmtId="0" fontId="11" fillId="0" borderId="26" xfId="1" applyFont="1" applyFill="1" applyBorder="1" applyAlignment="1">
      <alignment horizontal="center" wrapText="1"/>
    </xf>
    <xf numFmtId="0" fontId="11" fillId="0" borderId="25" xfId="1" applyFont="1" applyBorder="1" applyAlignment="1">
      <alignment horizontal="center" wrapText="1"/>
    </xf>
    <xf numFmtId="0" fontId="0" fillId="0" borderId="65" xfId="0" applyFill="1" applyBorder="1"/>
    <xf numFmtId="4" fontId="0" fillId="0" borderId="18" xfId="0" applyNumberFormat="1" applyFill="1" applyBorder="1"/>
    <xf numFmtId="0" fontId="0" fillId="0" borderId="63" xfId="0" applyFill="1" applyBorder="1"/>
    <xf numFmtId="0" fontId="0" fillId="0" borderId="36" xfId="0" applyFill="1" applyBorder="1"/>
    <xf numFmtId="0" fontId="0" fillId="0" borderId="94" xfId="0" applyFill="1" applyBorder="1" applyAlignment="1"/>
    <xf numFmtId="0" fontId="0" fillId="0" borderId="29" xfId="0" applyFill="1" applyBorder="1" applyAlignment="1"/>
    <xf numFmtId="0" fontId="0" fillId="0" borderId="50" xfId="0" applyFill="1" applyBorder="1" applyAlignment="1">
      <alignment horizontal="right" vertical="top"/>
    </xf>
    <xf numFmtId="0" fontId="0" fillId="0" borderId="98" xfId="0" applyBorder="1"/>
    <xf numFmtId="4" fontId="0" fillId="0" borderId="25" xfId="0" applyNumberFormat="1" applyFill="1" applyBorder="1"/>
    <xf numFmtId="0" fontId="25" fillId="2" borderId="80" xfId="2" applyFont="1" applyFill="1" applyBorder="1" applyAlignment="1">
      <alignment horizontal="center" wrapText="1"/>
    </xf>
    <xf numFmtId="0" fontId="20" fillId="2" borderId="92" xfId="2" applyFont="1" applyFill="1" applyBorder="1"/>
    <xf numFmtId="0" fontId="25" fillId="2" borderId="72" xfId="2" applyFont="1" applyFill="1" applyBorder="1" applyAlignment="1">
      <alignment vertical="top"/>
    </xf>
    <xf numFmtId="0" fontId="0" fillId="0" borderId="41" xfId="0" applyBorder="1" applyAlignment="1">
      <alignment vertical="top"/>
    </xf>
    <xf numFmtId="4" fontId="0" fillId="2" borderId="65" xfId="0" applyNumberFormat="1" applyFill="1" applyBorder="1"/>
    <xf numFmtId="0" fontId="0" fillId="0" borderId="51" xfId="0" applyBorder="1"/>
    <xf numFmtId="0" fontId="13" fillId="0" borderId="26" xfId="0" applyFont="1" applyBorder="1" applyAlignment="1">
      <alignment vertical="center"/>
    </xf>
    <xf numFmtId="0" fontId="0" fillId="0" borderId="64" xfId="0" applyBorder="1" applyAlignment="1">
      <alignment horizontal="center" vertical="top"/>
    </xf>
    <xf numFmtId="0" fontId="20" fillId="2" borderId="96" xfId="2" applyFont="1" applyFill="1" applyBorder="1" applyAlignment="1">
      <alignment horizontal="right"/>
    </xf>
    <xf numFmtId="4" fontId="20" fillId="2" borderId="25" xfId="2" applyNumberFormat="1" applyFont="1" applyFill="1" applyBorder="1"/>
    <xf numFmtId="0" fontId="20" fillId="2" borderId="80" xfId="2" applyFont="1" applyFill="1" applyBorder="1"/>
    <xf numFmtId="0" fontId="20" fillId="2" borderId="81" xfId="2" applyFont="1" applyFill="1" applyBorder="1" applyAlignment="1"/>
    <xf numFmtId="0" fontId="20" fillId="2" borderId="82" xfId="2" applyFont="1" applyFill="1" applyBorder="1" applyAlignment="1"/>
    <xf numFmtId="0" fontId="25" fillId="2" borderId="103" xfId="2" applyFont="1" applyFill="1" applyBorder="1" applyAlignment="1">
      <alignment horizontal="right"/>
    </xf>
    <xf numFmtId="4" fontId="25" fillId="2" borderId="54" xfId="2" applyNumberFormat="1" applyFont="1" applyFill="1" applyBorder="1"/>
    <xf numFmtId="0" fontId="25" fillId="2" borderId="100" xfId="2" applyFont="1" applyFill="1" applyBorder="1" applyAlignment="1">
      <alignment horizontal="right"/>
    </xf>
    <xf numFmtId="4" fontId="25" fillId="2" borderId="76" xfId="2" applyNumberFormat="1" applyFont="1" applyFill="1" applyBorder="1"/>
    <xf numFmtId="4" fontId="0" fillId="0" borderId="44" xfId="0" applyNumberFormat="1" applyBorder="1"/>
    <xf numFmtId="4" fontId="0" fillId="0" borderId="99" xfId="0" applyNumberFormat="1" applyBorder="1"/>
    <xf numFmtId="4" fontId="0" fillId="0" borderId="68" xfId="0" applyNumberFormat="1" applyBorder="1"/>
    <xf numFmtId="0" fontId="0" fillId="0" borderId="99" xfId="0" applyFill="1" applyBorder="1"/>
    <xf numFmtId="0" fontId="0" fillId="0" borderId="68" xfId="0" applyFill="1" applyBorder="1"/>
    <xf numFmtId="0" fontId="0" fillId="0" borderId="47" xfId="0" applyFill="1" applyBorder="1" applyAlignment="1">
      <alignment horizontal="left"/>
    </xf>
    <xf numFmtId="0" fontId="0" fillId="0" borderId="9" xfId="0" applyBorder="1" applyAlignment="1">
      <alignment horizontal="center" vertical="top"/>
    </xf>
    <xf numFmtId="49" fontId="21" fillId="0" borderId="47" xfId="0" applyNumberFormat="1" applyFont="1" applyBorder="1" applyAlignment="1">
      <alignment horizontal="center" vertical="center" wrapText="1"/>
    </xf>
    <xf numFmtId="49" fontId="13" fillId="0" borderId="67" xfId="0" applyNumberFormat="1" applyFont="1" applyBorder="1" applyAlignment="1">
      <alignment horizontal="center" vertical="center" wrapText="1"/>
    </xf>
    <xf numFmtId="49" fontId="13" fillId="0" borderId="86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86" xfId="0" applyBorder="1" applyAlignment="1">
      <alignment wrapText="1"/>
    </xf>
    <xf numFmtId="49" fontId="0" fillId="0" borderId="57" xfId="0" applyNumberFormat="1" applyBorder="1"/>
    <xf numFmtId="49" fontId="0" fillId="0" borderId="47" xfId="0" applyNumberFormat="1" applyBorder="1"/>
    <xf numFmtId="0" fontId="0" fillId="0" borderId="4" xfId="0" applyBorder="1"/>
    <xf numFmtId="0" fontId="25" fillId="2" borderId="104" xfId="2" applyFont="1" applyFill="1" applyBorder="1" applyAlignment="1">
      <alignment horizontal="center" wrapText="1"/>
    </xf>
    <xf numFmtId="49" fontId="20" fillId="2" borderId="9" xfId="2" applyNumberFormat="1" applyFont="1" applyFill="1" applyBorder="1" applyAlignment="1">
      <alignment vertical="top" wrapText="1"/>
    </xf>
    <xf numFmtId="4" fontId="0" fillId="0" borderId="56" xfId="0" applyNumberFormat="1" applyBorder="1"/>
    <xf numFmtId="4" fontId="0" fillId="0" borderId="105" xfId="0" applyNumberFormat="1" applyBorder="1"/>
    <xf numFmtId="0" fontId="0" fillId="0" borderId="98" xfId="0" applyFill="1" applyBorder="1"/>
    <xf numFmtId="0" fontId="0" fillId="0" borderId="69" xfId="0" applyFill="1" applyBorder="1"/>
    <xf numFmtId="4" fontId="0" fillId="0" borderId="97" xfId="0" applyNumberFormat="1" applyFill="1" applyBorder="1"/>
    <xf numFmtId="4" fontId="0" fillId="0" borderId="34" xfId="0" applyNumberFormat="1" applyFill="1" applyBorder="1"/>
    <xf numFmtId="0" fontId="13" fillId="0" borderId="10" xfId="0" applyFont="1" applyBorder="1" applyAlignment="1">
      <alignment vertical="top"/>
    </xf>
    <xf numFmtId="49" fontId="26" fillId="0" borderId="26" xfId="0" applyNumberFormat="1" applyFont="1" applyBorder="1" applyAlignment="1">
      <alignment vertical="center" wrapText="1"/>
    </xf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6" xfId="0" applyNumberFormat="1" applyFill="1" applyBorder="1"/>
    <xf numFmtId="0" fontId="0" fillId="0" borderId="19" xfId="0" applyFill="1" applyBorder="1"/>
    <xf numFmtId="0" fontId="13" fillId="0" borderId="33" xfId="0" applyFont="1" applyBorder="1" applyAlignment="1">
      <alignment vertical="center"/>
    </xf>
    <xf numFmtId="4" fontId="28" fillId="0" borderId="18" xfId="0" applyNumberFormat="1" applyFont="1" applyFill="1" applyBorder="1" applyAlignment="1">
      <alignment vertical="top"/>
    </xf>
    <xf numFmtId="4" fontId="28" fillId="0" borderId="25" xfId="0" applyNumberFormat="1" applyFont="1" applyBorder="1"/>
    <xf numFmtId="4" fontId="28" fillId="0" borderId="18" xfId="0" applyNumberFormat="1" applyFont="1" applyBorder="1"/>
    <xf numFmtId="4" fontId="29" fillId="0" borderId="25" xfId="0" applyNumberFormat="1" applyFont="1" applyBorder="1"/>
    <xf numFmtId="4" fontId="28" fillId="0" borderId="18" xfId="0" applyNumberFormat="1" applyFont="1" applyFill="1" applyBorder="1"/>
    <xf numFmtId="0" fontId="0" fillId="0" borderId="39" xfId="0" applyBorder="1" applyAlignment="1"/>
    <xf numFmtId="4" fontId="29" fillId="0" borderId="35" xfId="0" applyNumberFormat="1" applyFont="1" applyBorder="1"/>
    <xf numFmtId="49" fontId="26" fillId="0" borderId="2" xfId="0" applyNumberFormat="1" applyFont="1" applyBorder="1" applyAlignment="1">
      <alignment vertical="top" wrapText="1"/>
    </xf>
    <xf numFmtId="4" fontId="28" fillId="0" borderId="54" xfId="0" applyNumberFormat="1" applyFont="1" applyBorder="1"/>
    <xf numFmtId="4" fontId="28" fillId="0" borderId="15" xfId="0" applyNumberFormat="1" applyFont="1" applyBorder="1"/>
    <xf numFmtId="4" fontId="28" fillId="0" borderId="25" xfId="0" applyNumberFormat="1" applyFont="1" applyBorder="1" applyAlignment="1">
      <alignment horizontal="right"/>
    </xf>
    <xf numFmtId="4" fontId="28" fillId="0" borderId="18" xfId="0" applyNumberFormat="1" applyFont="1" applyBorder="1" applyAlignment="1">
      <alignment horizontal="right" vertical="center"/>
    </xf>
    <xf numFmtId="4" fontId="28" fillId="0" borderId="26" xfId="0" applyNumberFormat="1" applyFont="1" applyBorder="1"/>
    <xf numFmtId="4" fontId="28" fillId="2" borderId="93" xfId="2" applyNumberFormat="1" applyFont="1" applyFill="1" applyBorder="1"/>
    <xf numFmtId="4" fontId="28" fillId="2" borderId="18" xfId="2" applyNumberFormat="1" applyFont="1" applyFill="1" applyBorder="1" applyAlignment="1">
      <alignment horizontal="right"/>
    </xf>
    <xf numFmtId="4" fontId="28" fillId="2" borderId="18" xfId="2" applyNumberFormat="1" applyFont="1" applyFill="1" applyBorder="1"/>
    <xf numFmtId="4" fontId="28" fillId="2" borderId="25" xfId="2" applyNumberFormat="1" applyFont="1" applyFill="1" applyBorder="1"/>
    <xf numFmtId="0" fontId="13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0" fillId="0" borderId="45" xfId="0" applyFill="1" applyBorder="1"/>
    <xf numFmtId="0" fontId="20" fillId="2" borderId="43" xfId="2" applyFont="1" applyFill="1" applyBorder="1"/>
    <xf numFmtId="0" fontId="25" fillId="2" borderId="88" xfId="2" applyFont="1" applyFill="1" applyBorder="1" applyAlignment="1">
      <alignment horizontal="center" wrapText="1"/>
    </xf>
    <xf numFmtId="0" fontId="25" fillId="2" borderId="9" xfId="2" applyFont="1" applyFill="1" applyBorder="1" applyAlignment="1">
      <alignment horizontal="center" wrapText="1"/>
    </xf>
    <xf numFmtId="17" fontId="20" fillId="2" borderId="9" xfId="2" applyNumberFormat="1" applyFont="1" applyFill="1" applyBorder="1"/>
    <xf numFmtId="0" fontId="20" fillId="2" borderId="9" xfId="2" applyFont="1" applyFill="1" applyBorder="1" applyAlignment="1">
      <alignment vertical="top" wrapText="1"/>
    </xf>
    <xf numFmtId="49" fontId="26" fillId="0" borderId="5" xfId="0" applyNumberFormat="1" applyFont="1" applyBorder="1" applyAlignment="1">
      <alignment vertical="top" wrapText="1"/>
    </xf>
    <xf numFmtId="4" fontId="28" fillId="0" borderId="14" xfId="0" applyNumberFormat="1" applyFont="1" applyBorder="1"/>
    <xf numFmtId="0" fontId="30" fillId="0" borderId="46" xfId="0" applyFont="1" applyBorder="1"/>
    <xf numFmtId="0" fontId="30" fillId="0" borderId="70" xfId="0" applyFont="1" applyBorder="1"/>
    <xf numFmtId="4" fontId="30" fillId="0" borderId="62" xfId="0" applyNumberFormat="1" applyFont="1" applyBorder="1"/>
    <xf numFmtId="0" fontId="10" fillId="0" borderId="12" xfId="0" applyFont="1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4" xfId="0" applyBorder="1" applyAlignment="1"/>
    <xf numFmtId="0" fontId="0" fillId="0" borderId="54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59" xfId="0" applyBorder="1"/>
    <xf numFmtId="0" fontId="0" fillId="0" borderId="57" xfId="0" applyBorder="1"/>
    <xf numFmtId="0" fontId="0" fillId="0" borderId="26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3" xfId="0" applyBorder="1"/>
    <xf numFmtId="0" fontId="0" fillId="0" borderId="65" xfId="0" applyBorder="1"/>
    <xf numFmtId="0" fontId="13" fillId="0" borderId="63" xfId="0" applyFont="1" applyBorder="1" applyAlignment="1">
      <alignment vertical="top"/>
    </xf>
    <xf numFmtId="0" fontId="13" fillId="0" borderId="67" xfId="0" applyFont="1" applyBorder="1" applyAlignment="1">
      <alignment vertical="top"/>
    </xf>
    <xf numFmtId="0" fontId="13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9" xfId="0" applyBorder="1"/>
    <xf numFmtId="0" fontId="0" fillId="0" borderId="55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3" fillId="0" borderId="0" xfId="0" applyFont="1" applyBorder="1" applyAlignment="1">
      <alignment horizontal="right"/>
    </xf>
    <xf numFmtId="0" fontId="13" fillId="0" borderId="26" xfId="0" applyFont="1" applyBorder="1" applyAlignment="1">
      <alignment horizontal="center" vertical="center" wrapText="1"/>
    </xf>
    <xf numFmtId="0" fontId="0" fillId="0" borderId="97" xfId="0" applyBorder="1" applyAlignment="1">
      <alignment vertical="top"/>
    </xf>
    <xf numFmtId="0" fontId="0" fillId="0" borderId="9" xfId="0" applyBorder="1" applyAlignment="1"/>
    <xf numFmtId="0" fontId="0" fillId="0" borderId="25" xfId="0" applyBorder="1" applyAlignment="1"/>
    <xf numFmtId="0" fontId="13" fillId="0" borderId="54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3" fillId="0" borderId="21" xfId="0" applyFont="1" applyBorder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0" fillId="0" borderId="54" xfId="0" applyBorder="1" applyAlignment="1">
      <alignment horizontal="right" vertical="top"/>
    </xf>
    <xf numFmtId="0" fontId="0" fillId="0" borderId="54" xfId="0" applyBorder="1" applyAlignment="1">
      <alignment vertical="top"/>
    </xf>
    <xf numFmtId="0" fontId="0" fillId="0" borderId="25" xfId="0" applyBorder="1" applyAlignment="1">
      <alignment vertical="top" wrapText="1"/>
    </xf>
    <xf numFmtId="0" fontId="8" fillId="0" borderId="26" xfId="0" applyFont="1" applyBorder="1" applyAlignment="1">
      <alignment horizontal="right" vertical="top" wrapText="1"/>
    </xf>
    <xf numFmtId="0" fontId="8" fillId="0" borderId="54" xfId="0" applyFont="1" applyBorder="1" applyAlignment="1">
      <alignment horizontal="right" vertical="top" wrapText="1"/>
    </xf>
    <xf numFmtId="0" fontId="8" fillId="0" borderId="25" xfId="0" applyFont="1" applyBorder="1" applyAlignment="1">
      <alignment horizontal="right" vertical="top" wrapText="1"/>
    </xf>
    <xf numFmtId="0" fontId="0" fillId="0" borderId="54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17" fillId="0" borderId="1" xfId="0" applyFont="1" applyBorder="1" applyAlignment="1">
      <alignment horizontal="right" wrapText="1"/>
    </xf>
    <xf numFmtId="0" fontId="17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0" fillId="0" borderId="54" xfId="0" applyBorder="1" applyAlignment="1"/>
    <xf numFmtId="0" fontId="0" fillId="0" borderId="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/>
    <xf numFmtId="0" fontId="0" fillId="0" borderId="0" xfId="0" applyBorder="1" applyAlignment="1">
      <alignment vertical="top"/>
    </xf>
    <xf numFmtId="0" fontId="0" fillId="0" borderId="40" xfId="0" applyBorder="1"/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47" xfId="0" applyBorder="1"/>
    <xf numFmtId="0" fontId="0" fillId="0" borderId="5" xfId="0" applyBorder="1" applyAlignment="1"/>
    <xf numFmtId="0" fontId="11" fillId="0" borderId="24" xfId="1" applyFont="1" applyBorder="1" applyAlignment="1">
      <alignment horizontal="center" wrapText="1"/>
    </xf>
    <xf numFmtId="0" fontId="13" fillId="0" borderId="26" xfId="0" applyFont="1" applyBorder="1" applyAlignment="1">
      <alignment horizontal="center" vertical="top" wrapText="1"/>
    </xf>
    <xf numFmtId="0" fontId="0" fillId="0" borderId="25" xfId="0" applyBorder="1" applyAlignment="1"/>
    <xf numFmtId="0" fontId="13" fillId="0" borderId="26" xfId="0" applyFont="1" applyBorder="1" applyAlignment="1">
      <alignment horizontal="center"/>
    </xf>
    <xf numFmtId="4" fontId="0" fillId="2" borderId="97" xfId="0" applyNumberFormat="1" applyFill="1" applyBorder="1"/>
    <xf numFmtId="4" fontId="0" fillId="2" borderId="68" xfId="0" applyNumberFormat="1" applyFill="1" applyBorder="1"/>
    <xf numFmtId="0" fontId="0" fillId="0" borderId="93" xfId="0" applyBorder="1" applyAlignment="1">
      <alignment horizontal="center" vertical="top"/>
    </xf>
    <xf numFmtId="49" fontId="13" fillId="0" borderId="59" xfId="0" applyNumberFormat="1" applyFont="1" applyBorder="1" applyAlignment="1">
      <alignment horizontal="center" vertical="center" wrapText="1"/>
    </xf>
    <xf numFmtId="4" fontId="28" fillId="0" borderId="32" xfId="0" applyNumberFormat="1" applyFont="1" applyBorder="1"/>
    <xf numFmtId="4" fontId="30" fillId="0" borderId="65" xfId="0" applyNumberFormat="1" applyFont="1" applyBorder="1"/>
    <xf numFmtId="0" fontId="30" fillId="0" borderId="69" xfId="0" applyFont="1" applyBorder="1"/>
    <xf numFmtId="4" fontId="28" fillId="2" borderId="32" xfId="2" applyNumberFormat="1" applyFont="1" applyFill="1" applyBorder="1"/>
    <xf numFmtId="4" fontId="28" fillId="2" borderId="26" xfId="2" applyNumberFormat="1" applyFont="1" applyFill="1" applyBorder="1"/>
    <xf numFmtId="0" fontId="30" fillId="0" borderId="98" xfId="0" applyFont="1" applyBorder="1"/>
    <xf numFmtId="4" fontId="30" fillId="0" borderId="66" xfId="0" applyNumberFormat="1" applyFont="1" applyBorder="1"/>
    <xf numFmtId="4" fontId="30" fillId="0" borderId="93" xfId="0" applyNumberFormat="1" applyFont="1" applyBorder="1"/>
    <xf numFmtId="4" fontId="28" fillId="0" borderId="65" xfId="0" applyNumberFormat="1" applyFont="1" applyBorder="1"/>
    <xf numFmtId="49" fontId="26" fillId="0" borderId="34" xfId="0" applyNumberFormat="1" applyFont="1" applyBorder="1" applyAlignment="1">
      <alignment vertical="top"/>
    </xf>
    <xf numFmtId="0" fontId="30" fillId="0" borderId="65" xfId="0" applyFont="1" applyBorder="1"/>
    <xf numFmtId="0" fontId="13" fillId="0" borderId="25" xfId="0" applyFont="1" applyBorder="1" applyAlignment="1">
      <alignment vertical="top"/>
    </xf>
    <xf numFmtId="0" fontId="25" fillId="2" borderId="76" xfId="2" applyFont="1" applyFill="1" applyBorder="1" applyAlignment="1">
      <alignment horizontal="center" wrapText="1"/>
    </xf>
    <xf numFmtId="0" fontId="0" fillId="0" borderId="25" xfId="0" applyBorder="1" applyAlignment="1">
      <alignment vertical="top" wrapText="1"/>
    </xf>
    <xf numFmtId="0" fontId="26" fillId="0" borderId="54" xfId="0" applyFont="1" applyBorder="1" applyAlignment="1">
      <alignment vertical="top" wrapText="1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4" xfId="0" applyNumberFormat="1" applyFill="1" applyBorder="1"/>
    <xf numFmtId="4" fontId="28" fillId="0" borderId="21" xfId="0" applyNumberFormat="1" applyFont="1" applyBorder="1"/>
    <xf numFmtId="4" fontId="31" fillId="0" borderId="18" xfId="0" applyNumberFormat="1" applyFont="1" applyBorder="1"/>
    <xf numFmtId="0" fontId="0" fillId="0" borderId="46" xfId="0" applyFill="1" applyBorder="1"/>
    <xf numFmtId="0" fontId="0" fillId="0" borderId="40" xfId="0" applyFill="1" applyBorder="1" applyAlignment="1">
      <alignment horizontal="right"/>
    </xf>
    <xf numFmtId="49" fontId="21" fillId="0" borderId="17" xfId="0" applyNumberFormat="1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3" fillId="0" borderId="17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0" fillId="0" borderId="26" xfId="0" applyBorder="1" applyAlignment="1">
      <alignment vertical="top"/>
    </xf>
    <xf numFmtId="0" fontId="13" fillId="0" borderId="34" xfId="0" applyFont="1" applyBorder="1" applyAlignment="1">
      <alignment horizontal="center"/>
    </xf>
    <xf numFmtId="0" fontId="0" fillId="0" borderId="9" xfId="0" applyBorder="1"/>
    <xf numFmtId="0" fontId="13" fillId="0" borderId="6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19" fillId="0" borderId="54" xfId="0" applyNumberFormat="1" applyFont="1" applyBorder="1" applyAlignment="1">
      <alignment vertical="top" wrapText="1"/>
    </xf>
    <xf numFmtId="0" fontId="13" fillId="0" borderId="54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3" fillId="0" borderId="26" xfId="0" applyFont="1" applyBorder="1" applyAlignment="1">
      <alignment horizontal="center"/>
    </xf>
    <xf numFmtId="0" fontId="5" fillId="0" borderId="5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48" xfId="0" applyBorder="1"/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93" xfId="0" applyBorder="1"/>
    <xf numFmtId="0" fontId="0" fillId="0" borderId="65" xfId="0" applyBorder="1"/>
    <xf numFmtId="0" fontId="0" fillId="0" borderId="5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47" xfId="0" applyBorder="1"/>
    <xf numFmtId="0" fontId="0" fillId="0" borderId="39" xfId="0" applyFill="1" applyBorder="1" applyAlignment="1">
      <alignment horizontal="left"/>
    </xf>
    <xf numFmtId="0" fontId="0" fillId="0" borderId="99" xfId="0" applyFill="1" applyBorder="1" applyAlignment="1">
      <alignment horizontal="right"/>
    </xf>
    <xf numFmtId="0" fontId="0" fillId="0" borderId="38" xfId="0" applyBorder="1"/>
    <xf numFmtId="0" fontId="0" fillId="0" borderId="60" xfId="0" applyFill="1" applyBorder="1"/>
    <xf numFmtId="4" fontId="0" fillId="0" borderId="60" xfId="0" applyNumberFormat="1" applyBorder="1" applyAlignment="1">
      <alignment vertical="top"/>
    </xf>
    <xf numFmtId="0" fontId="0" fillId="0" borderId="60" xfId="0" applyBorder="1"/>
    <xf numFmtId="0" fontId="0" fillId="0" borderId="93" xfId="0" applyBorder="1" applyAlignment="1">
      <alignment vertical="top"/>
    </xf>
    <xf numFmtId="0" fontId="0" fillId="0" borderId="56" xfId="0" applyFill="1" applyBorder="1"/>
    <xf numFmtId="4" fontId="0" fillId="2" borderId="54" xfId="0" applyNumberFormat="1" applyFill="1" applyBorder="1"/>
    <xf numFmtId="0" fontId="0" fillId="2" borderId="6" xfId="0" applyFill="1" applyBorder="1" applyAlignment="1">
      <alignment vertical="top"/>
    </xf>
    <xf numFmtId="0" fontId="0" fillId="0" borderId="41" xfId="0" applyFill="1" applyBorder="1"/>
    <xf numFmtId="0" fontId="13" fillId="0" borderId="26" xfId="0" applyFont="1" applyBorder="1" applyAlignment="1">
      <alignment horizontal="center"/>
    </xf>
    <xf numFmtId="4" fontId="20" fillId="0" borderId="65" xfId="0" applyNumberFormat="1" applyFont="1" applyBorder="1"/>
    <xf numFmtId="0" fontId="0" fillId="0" borderId="0" xfId="0" applyBorder="1" applyAlignment="1">
      <alignment vertical="top"/>
    </xf>
    <xf numFmtId="0" fontId="0" fillId="2" borderId="26" xfId="0" applyFill="1" applyBorder="1"/>
    <xf numFmtId="0" fontId="0" fillId="2" borderId="54" xfId="0" applyFill="1" applyBorder="1"/>
    <xf numFmtId="0" fontId="0" fillId="0" borderId="26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13" fillId="0" borderId="33" xfId="0" applyFont="1" applyBorder="1" applyAlignment="1">
      <alignment vertical="center"/>
    </xf>
    <xf numFmtId="4" fontId="28" fillId="0" borderId="6" xfId="0" applyNumberFormat="1" applyFont="1" applyBorder="1"/>
    <xf numFmtId="0" fontId="0" fillId="0" borderId="15" xfId="0" applyBorder="1"/>
    <xf numFmtId="4" fontId="0" fillId="0" borderId="71" xfId="0" applyNumberFormat="1" applyBorder="1"/>
    <xf numFmtId="4" fontId="0" fillId="0" borderId="49" xfId="0" applyNumberFormat="1" applyBorder="1"/>
    <xf numFmtId="0" fontId="0" fillId="0" borderId="107" xfId="0" applyBorder="1"/>
    <xf numFmtId="0" fontId="0" fillId="0" borderId="71" xfId="0" applyBorder="1"/>
    <xf numFmtId="4" fontId="29" fillId="0" borderId="15" xfId="0" applyNumberFormat="1" applyFont="1" applyBorder="1"/>
    <xf numFmtId="0" fontId="0" fillId="0" borderId="107" xfId="0" applyFill="1" applyBorder="1"/>
    <xf numFmtId="0" fontId="4" fillId="0" borderId="33" xfId="0" applyFont="1" applyBorder="1"/>
    <xf numFmtId="0" fontId="4" fillId="0" borderId="35" xfId="0" applyFont="1" applyBorder="1"/>
    <xf numFmtId="4" fontId="28" fillId="0" borderId="35" xfId="0" applyNumberFormat="1" applyFont="1" applyBorder="1"/>
    <xf numFmtId="4" fontId="0" fillId="0" borderId="39" xfId="0" applyNumberFormat="1" applyFill="1" applyBorder="1"/>
    <xf numFmtId="4" fontId="22" fillId="0" borderId="60" xfId="0" applyNumberFormat="1" applyFont="1" applyBorder="1" applyAlignment="1">
      <alignment vertical="top"/>
    </xf>
    <xf numFmtId="4" fontId="0" fillId="0" borderId="43" xfId="0" applyNumberFormat="1" applyBorder="1"/>
    <xf numFmtId="0" fontId="22" fillId="0" borderId="60" xfId="0" applyFont="1" applyBorder="1" applyAlignment="1">
      <alignment vertical="top"/>
    </xf>
    <xf numFmtId="0" fontId="22" fillId="0" borderId="60" xfId="0" applyFont="1" applyBorder="1"/>
    <xf numFmtId="4" fontId="30" fillId="0" borderId="71" xfId="0" applyNumberFormat="1" applyFont="1" applyBorder="1"/>
    <xf numFmtId="0" fontId="30" fillId="0" borderId="107" xfId="0" applyFont="1" applyBorder="1"/>
    <xf numFmtId="4" fontId="30" fillId="0" borderId="71" xfId="0" applyNumberFormat="1" applyFont="1" applyFill="1" applyBorder="1"/>
    <xf numFmtId="0" fontId="30" fillId="0" borderId="38" xfId="0" applyFont="1" applyBorder="1"/>
    <xf numFmtId="4" fontId="30" fillId="0" borderId="106" xfId="0" applyNumberFormat="1" applyFont="1" applyFill="1" applyBorder="1"/>
    <xf numFmtId="4" fontId="30" fillId="0" borderId="60" xfId="0" applyNumberFormat="1" applyFont="1" applyFill="1" applyBorder="1"/>
    <xf numFmtId="4" fontId="30" fillId="0" borderId="38" xfId="0" applyNumberFormat="1" applyFont="1" applyFill="1" applyBorder="1"/>
    <xf numFmtId="0" fontId="30" fillId="0" borderId="106" xfId="0" applyFont="1" applyBorder="1"/>
    <xf numFmtId="0" fontId="0" fillId="0" borderId="106" xfId="0" applyBorder="1"/>
    <xf numFmtId="0" fontId="13" fillId="0" borderId="33" xfId="0" applyFont="1" applyBorder="1" applyAlignment="1">
      <alignment wrapText="1"/>
    </xf>
    <xf numFmtId="4" fontId="29" fillId="0" borderId="65" xfId="0" applyNumberFormat="1" applyFont="1" applyBorder="1"/>
    <xf numFmtId="0" fontId="4" fillId="0" borderId="65" xfId="0" applyFont="1" applyFill="1" applyBorder="1"/>
    <xf numFmtId="4" fontId="0" fillId="0" borderId="65" xfId="0" applyNumberFormat="1" applyFont="1" applyBorder="1"/>
    <xf numFmtId="4" fontId="22" fillId="0" borderId="65" xfId="0" applyNumberFormat="1" applyFont="1" applyFill="1" applyBorder="1"/>
    <xf numFmtId="4" fontId="13" fillId="0" borderId="65" xfId="0" applyNumberFormat="1" applyFont="1" applyBorder="1"/>
    <xf numFmtId="4" fontId="22" fillId="0" borderId="65" xfId="0" applyNumberFormat="1" applyFont="1" applyBorder="1"/>
    <xf numFmtId="4" fontId="23" fillId="0" borderId="65" xfId="0" applyNumberFormat="1" applyFont="1" applyBorder="1"/>
    <xf numFmtId="4" fontId="13" fillId="0" borderId="21" xfId="0" applyNumberFormat="1" applyFont="1" applyBorder="1"/>
    <xf numFmtId="4" fontId="20" fillId="0" borderId="65" xfId="0" applyNumberFormat="1" applyFont="1" applyFill="1" applyBorder="1"/>
    <xf numFmtId="4" fontId="32" fillId="0" borderId="65" xfId="0" applyNumberFormat="1" applyFont="1" applyBorder="1"/>
    <xf numFmtId="4" fontId="23" fillId="2" borderId="65" xfId="0" applyNumberFormat="1" applyFont="1" applyFill="1" applyBorder="1"/>
    <xf numFmtId="0" fontId="0" fillId="0" borderId="9" xfId="0" applyBorder="1"/>
    <xf numFmtId="49" fontId="26" fillId="0" borderId="3" xfId="0" applyNumberFormat="1" applyFont="1" applyBorder="1" applyAlignment="1">
      <alignment vertical="top" wrapText="1"/>
    </xf>
    <xf numFmtId="0" fontId="13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3" xfId="0" applyBorder="1" applyAlignment="1">
      <alignment vertical="top"/>
    </xf>
    <xf numFmtId="0" fontId="12" fillId="0" borderId="34" xfId="0" applyFont="1" applyBorder="1"/>
    <xf numFmtId="0" fontId="11" fillId="0" borderId="1" xfId="1" applyFont="1" applyBorder="1" applyAlignment="1">
      <alignment horizontal="center"/>
    </xf>
    <xf numFmtId="0" fontId="11" fillId="0" borderId="52" xfId="1" applyFont="1" applyBorder="1" applyAlignment="1">
      <alignment horizontal="center"/>
    </xf>
    <xf numFmtId="0" fontId="0" fillId="0" borderId="27" xfId="0" applyFill="1" applyBorder="1"/>
    <xf numFmtId="0" fontId="0" fillId="0" borderId="53" xfId="0" applyFill="1" applyBorder="1" applyAlignment="1"/>
    <xf numFmtId="0" fontId="13" fillId="0" borderId="28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1" fillId="0" borderId="2" xfId="1" applyFont="1" applyFill="1" applyBorder="1" applyAlignment="1">
      <alignment horizontal="center" wrapText="1"/>
    </xf>
    <xf numFmtId="0" fontId="11" fillId="0" borderId="5" xfId="1" applyFont="1" applyBorder="1" applyAlignment="1">
      <alignment horizontal="center" wrapText="1"/>
    </xf>
    <xf numFmtId="0" fontId="0" fillId="0" borderId="9" xfId="0" applyBorder="1"/>
    <xf numFmtId="0" fontId="13" fillId="0" borderId="25" xfId="0" applyFont="1" applyBorder="1" applyAlignment="1">
      <alignment vertical="center"/>
    </xf>
    <xf numFmtId="0" fontId="0" fillId="0" borderId="33" xfId="0" applyFill="1" applyBorder="1"/>
    <xf numFmtId="0" fontId="0" fillId="0" borderId="42" xfId="0" applyBorder="1" applyAlignment="1">
      <alignment horizontal="right"/>
    </xf>
    <xf numFmtId="0" fontId="0" fillId="0" borderId="9" xfId="0" applyBorder="1"/>
    <xf numFmtId="0" fontId="13" fillId="0" borderId="10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25" xfId="0" applyBorder="1" applyAlignment="1">
      <alignment horizontal="center" vertical="top"/>
    </xf>
    <xf numFmtId="0" fontId="13" fillId="0" borderId="26" xfId="0" applyFont="1" applyBorder="1" applyAlignment="1"/>
    <xf numFmtId="0" fontId="0" fillId="0" borderId="25" xfId="0" applyBorder="1" applyAlignment="1"/>
    <xf numFmtId="0" fontId="13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3" fillId="0" borderId="32" xfId="0" applyFont="1" applyBorder="1" applyAlignment="1"/>
    <xf numFmtId="0" fontId="13" fillId="0" borderId="32" xfId="0" applyFont="1" applyBorder="1"/>
    <xf numFmtId="4" fontId="28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08" xfId="0" applyNumberFormat="1" applyBorder="1" applyAlignment="1">
      <alignment horizontal="right"/>
    </xf>
    <xf numFmtId="4" fontId="0" fillId="0" borderId="109" xfId="0" applyNumberFormat="1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21" fillId="0" borderId="25" xfId="0" applyNumberFormat="1" applyFont="1" applyBorder="1" applyAlignment="1">
      <alignment horizontal="center" vertical="center" wrapText="1"/>
    </xf>
    <xf numFmtId="0" fontId="0" fillId="0" borderId="25" xfId="0" applyBorder="1" applyAlignment="1"/>
    <xf numFmtId="0" fontId="0" fillId="0" borderId="54" xfId="0" applyBorder="1" applyAlignment="1">
      <alignment vertical="top"/>
    </xf>
    <xf numFmtId="4" fontId="20" fillId="0" borderId="33" xfId="0" applyNumberFormat="1" applyFont="1" applyBorder="1"/>
    <xf numFmtId="0" fontId="13" fillId="0" borderId="6" xfId="0" applyFont="1" applyBorder="1" applyAlignment="1"/>
    <xf numFmtId="0" fontId="13" fillId="0" borderId="32" xfId="0" applyFont="1" applyBorder="1" applyAlignment="1">
      <alignment horizontal="center" vertical="top" wrapText="1"/>
    </xf>
    <xf numFmtId="4" fontId="29" fillId="0" borderId="54" xfId="0" applyNumberFormat="1" applyFont="1" applyBorder="1"/>
    <xf numFmtId="4" fontId="29" fillId="0" borderId="64" xfId="0" applyNumberFormat="1" applyFont="1" applyBorder="1"/>
    <xf numFmtId="4" fontId="32" fillId="0" borderId="66" xfId="0" applyNumberFormat="1" applyFont="1" applyBorder="1"/>
    <xf numFmtId="4" fontId="0" fillId="0" borderId="13" xfId="0" applyNumberFormat="1" applyFill="1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horizontal="center" vertical="top"/>
    </xf>
    <xf numFmtId="0" fontId="13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13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9" xfId="0" applyBorder="1"/>
    <xf numFmtId="0" fontId="11" fillId="0" borderId="23" xfId="1" applyFont="1" applyFill="1" applyBorder="1" applyAlignment="1">
      <alignment horizontal="center" wrapText="1"/>
    </xf>
    <xf numFmtId="0" fontId="11" fillId="0" borderId="4" xfId="1" applyFont="1" applyBorder="1" applyAlignment="1">
      <alignment horizontal="center" wrapText="1"/>
    </xf>
    <xf numFmtId="0" fontId="0" fillId="0" borderId="23" xfId="0" applyFill="1" applyBorder="1" applyAlignment="1">
      <alignment horizontal="right"/>
    </xf>
    <xf numFmtId="4" fontId="0" fillId="0" borderId="29" xfId="0" applyNumberFormat="1" applyFill="1" applyBorder="1"/>
    <xf numFmtId="0" fontId="11" fillId="0" borderId="9" xfId="1" applyFont="1" applyFill="1" applyBorder="1" applyAlignment="1">
      <alignment horizontal="center"/>
    </xf>
    <xf numFmtId="4" fontId="28" fillId="0" borderId="9" xfId="0" applyNumberFormat="1" applyFont="1" applyBorder="1"/>
    <xf numFmtId="0" fontId="0" fillId="0" borderId="9" xfId="0" applyBorder="1"/>
    <xf numFmtId="0" fontId="25" fillId="2" borderId="54" xfId="2" applyFont="1" applyFill="1" applyBorder="1" applyAlignment="1">
      <alignment horizontal="right" wrapText="1"/>
    </xf>
    <xf numFmtId="4" fontId="20" fillId="0" borderId="64" xfId="0" applyNumberFormat="1" applyFont="1" applyBorder="1"/>
    <xf numFmtId="0" fontId="25" fillId="2" borderId="87" xfId="2" applyFont="1" applyFill="1" applyBorder="1" applyAlignment="1">
      <alignment horizontal="right" wrapText="1"/>
    </xf>
    <xf numFmtId="49" fontId="25" fillId="2" borderId="87" xfId="2" applyNumberFormat="1" applyFont="1" applyFill="1" applyBorder="1" applyAlignment="1">
      <alignment vertical="top" wrapText="1"/>
    </xf>
    <xf numFmtId="0" fontId="0" fillId="0" borderId="43" xfId="0" applyFill="1" applyBorder="1" applyAlignment="1">
      <alignment horizontal="left"/>
    </xf>
    <xf numFmtId="17" fontId="0" fillId="0" borderId="54" xfId="0" applyNumberFormat="1" applyBorder="1"/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0" fillId="2" borderId="30" xfId="0" applyFill="1" applyBorder="1"/>
    <xf numFmtId="0" fontId="0" fillId="2" borderId="30" xfId="0" applyFill="1" applyBorder="1" applyAlignment="1">
      <alignment horizontal="right"/>
    </xf>
    <xf numFmtId="4" fontId="28" fillId="0" borderId="34" xfId="0" applyNumberFormat="1" applyFont="1" applyBorder="1"/>
    <xf numFmtId="0" fontId="13" fillId="0" borderId="26" xfId="0" applyFont="1" applyBorder="1" applyAlignment="1">
      <alignment horizontal="center"/>
    </xf>
    <xf numFmtId="0" fontId="0" fillId="0" borderId="93" xfId="0" applyBorder="1"/>
    <xf numFmtId="0" fontId="0" fillId="0" borderId="65" xfId="0" applyBorder="1"/>
    <xf numFmtId="0" fontId="11" fillId="0" borderId="1" xfId="1" applyFont="1" applyBorder="1" applyAlignment="1">
      <alignment horizontal="center" vertical="center"/>
    </xf>
    <xf numFmtId="0" fontId="11" fillId="0" borderId="52" xfId="1" applyFont="1" applyBorder="1" applyAlignment="1">
      <alignment horizontal="center" vertical="center"/>
    </xf>
    <xf numFmtId="4" fontId="28" fillId="0" borderId="10" xfId="0" applyNumberFormat="1" applyFont="1" applyBorder="1"/>
    <xf numFmtId="0" fontId="11" fillId="0" borderId="66" xfId="1" applyFont="1" applyFill="1" applyBorder="1" applyAlignment="1">
      <alignment horizontal="center"/>
    </xf>
    <xf numFmtId="0" fontId="0" fillId="0" borderId="93" xfId="0" applyFill="1" applyBorder="1"/>
    <xf numFmtId="0" fontId="0" fillId="0" borderId="9" xfId="0" applyBorder="1"/>
    <xf numFmtId="0" fontId="0" fillId="0" borderId="54" xfId="0" applyBorder="1" applyAlignment="1">
      <alignment vertical="center"/>
    </xf>
    <xf numFmtId="0" fontId="0" fillId="0" borderId="9" xfId="0" applyBorder="1"/>
    <xf numFmtId="0" fontId="13" fillId="0" borderId="26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0" fillId="0" borderId="53" xfId="0" applyFill="1" applyBorder="1" applyAlignment="1">
      <alignment vertical="top"/>
    </xf>
    <xf numFmtId="0" fontId="0" fillId="0" borderId="65" xfId="0" applyBorder="1"/>
    <xf numFmtId="0" fontId="13" fillId="0" borderId="14" xfId="0" applyFont="1" applyBorder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4" fontId="28" fillId="0" borderId="14" xfId="0" applyNumberFormat="1" applyFont="1" applyFill="1" applyBorder="1" applyAlignment="1">
      <alignment vertical="top"/>
    </xf>
    <xf numFmtId="4" fontId="29" fillId="0" borderId="18" xfId="0" applyNumberFormat="1" applyFont="1" applyBorder="1"/>
    <xf numFmtId="4" fontId="28" fillId="0" borderId="25" xfId="0" applyNumberFormat="1" applyFont="1" applyFill="1" applyBorder="1"/>
    <xf numFmtId="4" fontId="28" fillId="0" borderId="34" xfId="0" applyNumberFormat="1" applyFont="1" applyFill="1" applyBorder="1"/>
    <xf numFmtId="0" fontId="11" fillId="0" borderId="0" xfId="1" applyFont="1" applyFill="1" applyBorder="1" applyAlignment="1">
      <alignment horizontal="center"/>
    </xf>
    <xf numFmtId="4" fontId="29" fillId="0" borderId="14" xfId="0" applyNumberFormat="1" applyFont="1" applyBorder="1"/>
    <xf numFmtId="4" fontId="0" fillId="0" borderId="98" xfId="0" applyNumberFormat="1" applyFont="1" applyBorder="1"/>
    <xf numFmtId="4" fontId="22" fillId="0" borderId="69" xfId="0" applyNumberFormat="1" applyFont="1" applyFill="1" applyBorder="1"/>
    <xf numFmtId="4" fontId="22" fillId="0" borderId="69" xfId="0" applyNumberFormat="1" applyFont="1" applyBorder="1"/>
    <xf numFmtId="4" fontId="23" fillId="0" borderId="69" xfId="0" applyNumberFormat="1" applyFont="1" applyBorder="1"/>
    <xf numFmtId="4" fontId="0" fillId="2" borderId="69" xfId="0" applyNumberFormat="1" applyFill="1" applyBorder="1"/>
    <xf numFmtId="0" fontId="23" fillId="2" borderId="69" xfId="0" applyFont="1" applyFill="1" applyBorder="1"/>
    <xf numFmtId="4" fontId="20" fillId="0" borderId="70" xfId="0" applyNumberFormat="1" applyFont="1" applyFill="1" applyBorder="1"/>
    <xf numFmtId="4" fontId="20" fillId="0" borderId="69" xfId="0" applyNumberFormat="1" applyFont="1" applyFill="1" applyBorder="1"/>
    <xf numFmtId="4" fontId="20" fillId="0" borderId="46" xfId="0" applyNumberFormat="1" applyFont="1" applyFill="1" applyBorder="1"/>
    <xf numFmtId="4" fontId="29" fillId="0" borderId="0" xfId="0" applyNumberFormat="1" applyFont="1" applyBorder="1"/>
    <xf numFmtId="4" fontId="29" fillId="0" borderId="34" xfId="0" applyNumberFormat="1" applyFont="1" applyBorder="1"/>
    <xf numFmtId="0" fontId="11" fillId="0" borderId="54" xfId="1" applyFont="1" applyBorder="1" applyAlignment="1">
      <alignment horizontal="center" wrapText="1"/>
    </xf>
    <xf numFmtId="4" fontId="0" fillId="2" borderId="26" xfId="0" applyNumberFormat="1" applyFill="1" applyBorder="1"/>
    <xf numFmtId="4" fontId="23" fillId="0" borderId="93" xfId="0" applyNumberFormat="1" applyFont="1" applyBorder="1"/>
    <xf numFmtId="4" fontId="0" fillId="0" borderId="18" xfId="0" applyNumberFormat="1" applyBorder="1"/>
    <xf numFmtId="4" fontId="0" fillId="0" borderId="93" xfId="0" applyNumberFormat="1" applyFill="1" applyBorder="1" applyAlignment="1">
      <alignment vertical="top"/>
    </xf>
    <xf numFmtId="0" fontId="0" fillId="0" borderId="9" xfId="0" applyBorder="1"/>
    <xf numFmtId="0" fontId="13" fillId="0" borderId="26" xfId="0" applyFont="1" applyBorder="1" applyAlignment="1">
      <alignment horizontal="center" vertical="top" wrapText="1"/>
    </xf>
    <xf numFmtId="49" fontId="26" fillId="0" borderId="32" xfId="0" applyNumberFormat="1" applyFont="1" applyBorder="1" applyAlignment="1">
      <alignment horizontal="center" vertical="top" wrapText="1"/>
    </xf>
    <xf numFmtId="49" fontId="26" fillId="0" borderId="0" xfId="0" applyNumberFormat="1" applyFont="1" applyBorder="1" applyAlignment="1">
      <alignment horizontal="center" vertical="top" wrapText="1"/>
    </xf>
    <xf numFmtId="0" fontId="25" fillId="2" borderId="34" xfId="2" applyFont="1" applyFill="1" applyBorder="1" applyAlignment="1">
      <alignment horizontal="right" wrapText="1"/>
    </xf>
    <xf numFmtId="49" fontId="25" fillId="2" borderId="34" xfId="2" applyNumberFormat="1" applyFont="1" applyFill="1" applyBorder="1" applyAlignment="1">
      <alignment vertical="top" wrapText="1"/>
    </xf>
    <xf numFmtId="4" fontId="0" fillId="2" borderId="62" xfId="0" applyNumberFormat="1" applyFill="1" applyBorder="1"/>
    <xf numFmtId="0" fontId="0" fillId="0" borderId="1" xfId="0" applyBorder="1"/>
    <xf numFmtId="0" fontId="0" fillId="0" borderId="57" xfId="0" applyBorder="1"/>
    <xf numFmtId="0" fontId="13" fillId="0" borderId="26" xfId="0" applyFont="1" applyBorder="1" applyAlignment="1">
      <alignment horizontal="center" vertical="top"/>
    </xf>
    <xf numFmtId="0" fontId="0" fillId="0" borderId="17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65" xfId="0" applyBorder="1"/>
    <xf numFmtId="0" fontId="0" fillId="0" borderId="24" xfId="0" applyBorder="1" applyAlignment="1"/>
    <xf numFmtId="0" fontId="0" fillId="0" borderId="9" xfId="0" applyBorder="1"/>
    <xf numFmtId="0" fontId="0" fillId="0" borderId="43" xfId="0" applyFill="1" applyBorder="1" applyAlignment="1"/>
    <xf numFmtId="0" fontId="13" fillId="0" borderId="6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0" fillId="0" borderId="65" xfId="0" applyBorder="1"/>
    <xf numFmtId="0" fontId="5" fillId="0" borderId="10" xfId="0" applyFont="1" applyBorder="1" applyAlignment="1">
      <alignment horizontal="center"/>
    </xf>
    <xf numFmtId="0" fontId="11" fillId="0" borderId="71" xfId="1" applyFont="1" applyFill="1" applyBorder="1" applyAlignment="1">
      <alignment horizontal="center"/>
    </xf>
    <xf numFmtId="0" fontId="11" fillId="0" borderId="38" xfId="1" applyFont="1" applyFill="1" applyBorder="1" applyAlignment="1">
      <alignment horizontal="center"/>
    </xf>
    <xf numFmtId="4" fontId="28" fillId="0" borderId="15" xfId="0" applyNumberFormat="1" applyFont="1" applyFill="1" applyBorder="1"/>
    <xf numFmtId="4" fontId="28" fillId="0" borderId="15" xfId="0" applyNumberFormat="1" applyFont="1" applyBorder="1" applyAlignment="1">
      <alignment horizontal="right" vertical="center"/>
    </xf>
    <xf numFmtId="0" fontId="0" fillId="0" borderId="106" xfId="0" applyFill="1" applyBorder="1"/>
    <xf numFmtId="4" fontId="31" fillId="0" borderId="15" xfId="0" applyNumberFormat="1" applyFont="1" applyBorder="1"/>
    <xf numFmtId="4" fontId="5" fillId="0" borderId="26" xfId="0" applyNumberFormat="1" applyFont="1" applyBorder="1"/>
    <xf numFmtId="0" fontId="0" fillId="0" borderId="93" xfId="0" applyBorder="1"/>
    <xf numFmtId="0" fontId="0" fillId="0" borderId="65" xfId="0" applyBorder="1"/>
    <xf numFmtId="0" fontId="25" fillId="2" borderId="54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20" fillId="0" borderId="54" xfId="0" applyNumberFormat="1" applyFont="1" applyBorder="1"/>
    <xf numFmtId="0" fontId="25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0" borderId="9" xfId="0" applyBorder="1"/>
    <xf numFmtId="0" fontId="0" fillId="0" borderId="39" xfId="0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9" xfId="0" applyFont="1" applyBorder="1" applyAlignment="1">
      <alignment vertical="top"/>
    </xf>
    <xf numFmtId="0" fontId="13" fillId="0" borderId="20" xfId="0" applyFont="1" applyBorder="1" applyAlignment="1">
      <alignment vertical="top"/>
    </xf>
    <xf numFmtId="0" fontId="0" fillId="0" borderId="57" xfId="0" applyBorder="1"/>
    <xf numFmtId="0" fontId="0" fillId="0" borderId="9" xfId="0" applyBorder="1"/>
    <xf numFmtId="0" fontId="13" fillId="0" borderId="26" xfId="0" applyFont="1" applyBorder="1" applyAlignment="1">
      <alignment vertical="top"/>
    </xf>
    <xf numFmtId="0" fontId="13" fillId="0" borderId="54" xfId="0" applyFont="1" applyBorder="1" applyAlignment="1">
      <alignment vertical="top"/>
    </xf>
    <xf numFmtId="0" fontId="13" fillId="0" borderId="10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0" fillId="0" borderId="43" xfId="0" applyFill="1" applyBorder="1" applyAlignment="1">
      <alignment vertical="top"/>
    </xf>
    <xf numFmtId="0" fontId="0" fillId="0" borderId="5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39" xfId="0" applyFill="1" applyBorder="1" applyAlignment="1">
      <alignment vertical="top"/>
    </xf>
    <xf numFmtId="0" fontId="0" fillId="0" borderId="16" xfId="0" applyBorder="1" applyAlignment="1"/>
    <xf numFmtId="0" fontId="0" fillId="0" borderId="25" xfId="0" applyBorder="1" applyAlignment="1"/>
    <xf numFmtId="0" fontId="13" fillId="0" borderId="8" xfId="0" applyFont="1" applyBorder="1" applyAlignment="1">
      <alignment vertical="top"/>
    </xf>
    <xf numFmtId="0" fontId="13" fillId="0" borderId="19" xfId="0" applyFont="1" applyBorder="1" applyAlignment="1">
      <alignment vertical="top"/>
    </xf>
    <xf numFmtId="0" fontId="0" fillId="0" borderId="5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13" fillId="0" borderId="7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13" fillId="0" borderId="26" xfId="0" applyFont="1" applyBorder="1" applyAlignment="1">
      <alignment vertical="top"/>
    </xf>
    <xf numFmtId="0" fontId="13" fillId="0" borderId="54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0" fillId="2" borderId="1" xfId="0" applyFill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/>
    <xf numFmtId="4" fontId="0" fillId="0" borderId="43" xfId="0" applyNumberFormat="1" applyFill="1" applyBorder="1"/>
    <xf numFmtId="0" fontId="0" fillId="0" borderId="55" xfId="0" applyBorder="1" applyAlignment="1"/>
    <xf numFmtId="0" fontId="0" fillId="0" borderId="43" xfId="0" applyBorder="1" applyAlignment="1"/>
    <xf numFmtId="4" fontId="0" fillId="2" borderId="31" xfId="0" applyNumberFormat="1" applyFill="1" applyBorder="1"/>
    <xf numFmtId="4" fontId="0" fillId="2" borderId="38" xfId="0" applyNumberFormat="1" applyFill="1" applyBorder="1"/>
    <xf numFmtId="0" fontId="0" fillId="2" borderId="31" xfId="0" applyFill="1" applyBorder="1"/>
    <xf numFmtId="0" fontId="0" fillId="2" borderId="34" xfId="0" applyFill="1" applyBorder="1"/>
    <xf numFmtId="0" fontId="0" fillId="2" borderId="13" xfId="0" applyFill="1" applyBorder="1"/>
    <xf numFmtId="0" fontId="18" fillId="0" borderId="54" xfId="0" applyFon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3" fillId="0" borderId="26" xfId="0" applyFont="1" applyBorder="1" applyAlignment="1"/>
    <xf numFmtId="0" fontId="13" fillId="0" borderId="6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0" fillId="0" borderId="9" xfId="0" applyBorder="1"/>
    <xf numFmtId="0" fontId="0" fillId="0" borderId="24" xfId="0" applyBorder="1" applyAlignment="1">
      <alignment vertical="top"/>
    </xf>
    <xf numFmtId="0" fontId="13" fillId="0" borderId="26" xfId="0" applyFont="1" applyBorder="1" applyAlignment="1">
      <alignment vertical="top"/>
    </xf>
    <xf numFmtId="0" fontId="0" fillId="0" borderId="54" xfId="0" applyBorder="1" applyAlignment="1">
      <alignment vertical="top"/>
    </xf>
    <xf numFmtId="0" fontId="13" fillId="0" borderId="0" xfId="0" applyFont="1" applyBorder="1" applyAlignment="1">
      <alignment horizontal="center"/>
    </xf>
    <xf numFmtId="0" fontId="13" fillId="0" borderId="25" xfId="0" applyFont="1" applyBorder="1" applyAlignment="1"/>
    <xf numFmtId="0" fontId="0" fillId="0" borderId="65" xfId="0" applyBorder="1"/>
    <xf numFmtId="4" fontId="28" fillId="0" borderId="0" xfId="0" applyNumberFormat="1" applyFont="1" applyBorder="1"/>
    <xf numFmtId="4" fontId="0" fillId="0" borderId="42" xfId="0" applyNumberFormat="1" applyFill="1" applyBorder="1"/>
    <xf numFmtId="0" fontId="26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0" xfId="0" applyBorder="1" applyAlignment="1"/>
    <xf numFmtId="49" fontId="19" fillId="0" borderId="0" xfId="0" applyNumberFormat="1" applyFont="1" applyBorder="1" applyAlignment="1">
      <alignment vertical="top" wrapText="1"/>
    </xf>
    <xf numFmtId="0" fontId="11" fillId="0" borderId="0" xfId="1" applyFont="1" applyBorder="1" applyAlignment="1">
      <alignment horizontal="right"/>
    </xf>
    <xf numFmtId="49" fontId="26" fillId="0" borderId="25" xfId="0" applyNumberFormat="1" applyFont="1" applyBorder="1" applyAlignment="1">
      <alignment horizontal="center" vertical="top" wrapText="1"/>
    </xf>
    <xf numFmtId="0" fontId="13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49" fontId="27" fillId="0" borderId="8" xfId="0" applyNumberFormat="1" applyFont="1" applyBorder="1" applyAlignment="1">
      <alignment vertical="top" wrapText="1"/>
    </xf>
    <xf numFmtId="49" fontId="27" fillId="0" borderId="20" xfId="0" applyNumberFormat="1" applyFont="1" applyBorder="1" applyAlignment="1">
      <alignment vertical="top" wrapText="1"/>
    </xf>
    <xf numFmtId="49" fontId="27" fillId="0" borderId="4" xfId="0" applyNumberFormat="1" applyFont="1" applyBorder="1" applyAlignment="1">
      <alignment vertical="top" wrapText="1"/>
    </xf>
    <xf numFmtId="0" fontId="0" fillId="0" borderId="10" xfId="0" applyBorder="1" applyAlignment="1">
      <alignment vertical="center"/>
    </xf>
    <xf numFmtId="0" fontId="0" fillId="0" borderId="65" xfId="0" applyBorder="1"/>
    <xf numFmtId="0" fontId="0" fillId="0" borderId="25" xfId="0" applyBorder="1" applyAlignment="1">
      <alignment vertical="top"/>
    </xf>
    <xf numFmtId="0" fontId="13" fillId="0" borderId="54" xfId="0" applyFont="1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54" xfId="0" applyBorder="1" applyAlignment="1">
      <alignment vertical="top" wrapText="1"/>
    </xf>
    <xf numFmtId="0" fontId="26" fillId="0" borderId="25" xfId="0" applyFont="1" applyBorder="1" applyAlignment="1">
      <alignment vertical="top" wrapText="1"/>
    </xf>
    <xf numFmtId="0" fontId="26" fillId="0" borderId="54" xfId="0" applyFont="1" applyBorder="1" applyAlignment="1">
      <alignment vertical="top" wrapText="1"/>
    </xf>
    <xf numFmtId="0" fontId="0" fillId="0" borderId="65" xfId="0" applyBorder="1"/>
    <xf numFmtId="0" fontId="0" fillId="0" borderId="9" xfId="0" applyFill="1" applyBorder="1" applyAlignment="1">
      <alignment horizontal="left"/>
    </xf>
    <xf numFmtId="0" fontId="0" fillId="0" borderId="58" xfId="0" applyFill="1" applyBorder="1"/>
    <xf numFmtId="0" fontId="0" fillId="0" borderId="49" xfId="0" applyBorder="1" applyAlignment="1">
      <alignment horizontal="right"/>
    </xf>
    <xf numFmtId="0" fontId="0" fillId="0" borderId="0" xfId="0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0" fillId="0" borderId="19" xfId="0" applyBorder="1"/>
    <xf numFmtId="0" fontId="0" fillId="0" borderId="16" xfId="0" applyBorder="1"/>
    <xf numFmtId="0" fontId="0" fillId="0" borderId="70" xfId="0" applyFill="1" applyBorder="1"/>
    <xf numFmtId="0" fontId="0" fillId="2" borderId="46" xfId="0" applyFill="1" applyBorder="1"/>
    <xf numFmtId="0" fontId="0" fillId="2" borderId="66" xfId="0" applyFill="1" applyBorder="1"/>
    <xf numFmtId="0" fontId="25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40" xfId="0" applyBorder="1"/>
    <xf numFmtId="0" fontId="13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2" fillId="0" borderId="54" xfId="0" applyFont="1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9" xfId="0" applyBorder="1"/>
    <xf numFmtId="0" fontId="13" fillId="0" borderId="0" xfId="0" applyFont="1" applyBorder="1" applyAlignment="1"/>
    <xf numFmtId="0" fontId="0" fillId="0" borderId="66" xfId="0" applyFill="1" applyBorder="1" applyAlignment="1">
      <alignment horizontal="right"/>
    </xf>
    <xf numFmtId="0" fontId="25" fillId="2" borderId="26" xfId="2" applyFont="1" applyFill="1" applyBorder="1" applyAlignment="1">
      <alignment vertical="top"/>
    </xf>
    <xf numFmtId="0" fontId="25" fillId="2" borderId="74" xfId="2" applyFont="1" applyFill="1" applyBorder="1"/>
    <xf numFmtId="0" fontId="25" fillId="2" borderId="10" xfId="2" applyFont="1" applyFill="1" applyBorder="1" applyAlignment="1">
      <alignment vertical="top"/>
    </xf>
    <xf numFmtId="0" fontId="25" fillId="2" borderId="17" xfId="2" applyFont="1" applyFill="1" applyBorder="1" applyAlignment="1">
      <alignment vertical="top"/>
    </xf>
    <xf numFmtId="0" fontId="25" fillId="2" borderId="6" xfId="2" applyFont="1" applyFill="1" applyBorder="1" applyAlignment="1">
      <alignment vertical="top"/>
    </xf>
    <xf numFmtId="49" fontId="25" fillId="2" borderId="110" xfId="2" applyNumberFormat="1" applyFont="1" applyFill="1" applyBorder="1"/>
    <xf numFmtId="0" fontId="25" fillId="2" borderId="73" xfId="2" applyFont="1" applyFill="1" applyBorder="1" applyAlignment="1">
      <alignment vertical="top"/>
    </xf>
    <xf numFmtId="0" fontId="25" fillId="2" borderId="12" xfId="2" applyFont="1" applyFill="1" applyBorder="1" applyAlignment="1">
      <alignment vertical="top"/>
    </xf>
    <xf numFmtId="0" fontId="25" fillId="2" borderId="30" xfId="2" applyFont="1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9" xfId="0" applyBorder="1"/>
    <xf numFmtId="0" fontId="11" fillId="0" borderId="54" xfId="1" applyFont="1" applyBorder="1" applyAlignment="1">
      <alignment vertical="top"/>
    </xf>
    <xf numFmtId="0" fontId="18" fillId="0" borderId="25" xfId="0" applyFont="1" applyBorder="1" applyAlignment="1">
      <alignment vertical="top"/>
    </xf>
    <xf numFmtId="0" fontId="0" fillId="0" borderId="65" xfId="0" applyBorder="1"/>
    <xf numFmtId="0" fontId="22" fillId="0" borderId="39" xfId="0" applyFont="1" applyFill="1" applyBorder="1"/>
    <xf numFmtId="0" fontId="22" fillId="0" borderId="9" xfId="0" applyFont="1" applyFill="1" applyBorder="1" applyAlignment="1">
      <alignment horizontal="right"/>
    </xf>
    <xf numFmtId="0" fontId="22" fillId="0" borderId="9" xfId="0" applyFont="1" applyFill="1" applyBorder="1"/>
    <xf numFmtId="0" fontId="11" fillId="0" borderId="34" xfId="1" applyFont="1" applyBorder="1" applyAlignment="1">
      <alignment horizontal="right"/>
    </xf>
    <xf numFmtId="0" fontId="0" fillId="0" borderId="52" xfId="0" applyFill="1" applyBorder="1"/>
    <xf numFmtId="0" fontId="0" fillId="0" borderId="20" xfId="0" applyFill="1" applyBorder="1"/>
    <xf numFmtId="0" fontId="0" fillId="0" borderId="2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7" xfId="0" applyBorder="1"/>
    <xf numFmtId="0" fontId="0" fillId="0" borderId="9" xfId="0" applyBorder="1"/>
    <xf numFmtId="0" fontId="17" fillId="0" borderId="26" xfId="0" applyFont="1" applyBorder="1" applyAlignment="1">
      <alignment horizontal="right" vertical="top" wrapText="1"/>
    </xf>
    <xf numFmtId="0" fontId="13" fillId="0" borderId="25" xfId="0" applyFont="1" applyBorder="1" applyAlignment="1"/>
    <xf numFmtId="49" fontId="27" fillId="0" borderId="33" xfId="0" applyNumberFormat="1" applyFont="1" applyBorder="1" applyAlignment="1">
      <alignment vertical="top" wrapText="1"/>
    </xf>
    <xf numFmtId="0" fontId="18" fillId="0" borderId="54" xfId="0" applyFont="1" applyBorder="1" applyAlignment="1">
      <alignment vertical="top"/>
    </xf>
    <xf numFmtId="0" fontId="0" fillId="0" borderId="34" xfId="0" applyBorder="1" applyAlignment="1"/>
    <xf numFmtId="0" fontId="0" fillId="0" borderId="58" xfId="0" applyBorder="1"/>
    <xf numFmtId="0" fontId="0" fillId="0" borderId="57" xfId="0" applyFill="1" applyBorder="1" applyAlignment="1">
      <alignment vertical="top"/>
    </xf>
    <xf numFmtId="49" fontId="26" fillId="0" borderId="54" xfId="0" applyNumberFormat="1" applyFont="1" applyBorder="1" applyAlignment="1">
      <alignment horizontal="center" vertical="top" wrapText="1"/>
    </xf>
    <xf numFmtId="49" fontId="27" fillId="0" borderId="42" xfId="0" applyNumberFormat="1" applyFont="1" applyBorder="1" applyAlignment="1">
      <alignment vertical="top" wrapText="1"/>
    </xf>
    <xf numFmtId="0" fontId="0" fillId="0" borderId="59" xfId="0" applyFill="1" applyBorder="1" applyAlignment="1"/>
    <xf numFmtId="0" fontId="26" fillId="0" borderId="26" xfId="0" applyFont="1" applyBorder="1" applyAlignment="1">
      <alignment vertical="top"/>
    </xf>
    <xf numFmtId="0" fontId="26" fillId="0" borderId="54" xfId="0" applyFont="1" applyBorder="1" applyAlignment="1">
      <alignment vertical="top"/>
    </xf>
    <xf numFmtId="0" fontId="0" fillId="0" borderId="57" xfId="0" applyFill="1" applyBorder="1" applyAlignment="1"/>
    <xf numFmtId="0" fontId="0" fillId="0" borderId="47" xfId="0" applyFill="1" applyBorder="1" applyAlignment="1"/>
    <xf numFmtId="0" fontId="0" fillId="0" borderId="40" xfId="0" applyFill="1" applyBorder="1" applyAlignment="1">
      <alignment vertical="top"/>
    </xf>
    <xf numFmtId="0" fontId="30" fillId="0" borderId="0" xfId="0" applyFont="1" applyBorder="1"/>
    <xf numFmtId="0" fontId="30" fillId="0" borderId="42" xfId="0" applyFont="1" applyBorder="1"/>
    <xf numFmtId="0" fontId="13" fillId="0" borderId="25" xfId="0" applyFont="1" applyBorder="1" applyAlignment="1">
      <alignment horizontal="center" wrapText="1"/>
    </xf>
    <xf numFmtId="4" fontId="0" fillId="0" borderId="2" xfId="0" applyNumberFormat="1" applyBorder="1"/>
    <xf numFmtId="0" fontId="0" fillId="0" borderId="57" xfId="0" applyBorder="1"/>
    <xf numFmtId="0" fontId="0" fillId="0" borderId="9" xfId="0" applyBorder="1"/>
    <xf numFmtId="0" fontId="0" fillId="0" borderId="16" xfId="0" applyFill="1" applyBorder="1" applyAlignment="1">
      <alignment horizontal="right"/>
    </xf>
    <xf numFmtId="4" fontId="0" fillId="0" borderId="5" xfId="0" applyNumberFormat="1" applyBorder="1"/>
    <xf numFmtId="0" fontId="0" fillId="2" borderId="0" xfId="0" applyFill="1" applyBorder="1"/>
    <xf numFmtId="0" fontId="11" fillId="2" borderId="25" xfId="1" applyFont="1" applyFill="1" applyBorder="1" applyAlignment="1"/>
    <xf numFmtId="0" fontId="0" fillId="0" borderId="97" xfId="0" applyFill="1" applyBorder="1" applyAlignment="1">
      <alignment vertical="top"/>
    </xf>
    <xf numFmtId="0" fontId="13" fillId="0" borderId="26" xfId="0" applyFont="1" applyBorder="1" applyAlignment="1">
      <alignment vertical="top"/>
    </xf>
    <xf numFmtId="0" fontId="13" fillId="0" borderId="54" xfId="0" applyFont="1" applyBorder="1" applyAlignment="1">
      <alignment vertical="top"/>
    </xf>
    <xf numFmtId="0" fontId="13" fillId="0" borderId="25" xfId="0" applyFont="1" applyBorder="1" applyAlignment="1">
      <alignment vertical="top"/>
    </xf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0" fillId="0" borderId="34" xfId="0" applyBorder="1" applyAlignment="1">
      <alignment horizontal="right"/>
    </xf>
    <xf numFmtId="0" fontId="0" fillId="0" borderId="57" xfId="0" applyBorder="1"/>
    <xf numFmtId="0" fontId="0" fillId="0" borderId="25" xfId="0" applyBorder="1" applyAlignment="1">
      <alignment vertical="top"/>
    </xf>
    <xf numFmtId="0" fontId="13" fillId="0" borderId="26" xfId="0" applyFont="1" applyBorder="1" applyAlignment="1">
      <alignment horizontal="center" vertical="top"/>
    </xf>
    <xf numFmtId="0" fontId="0" fillId="0" borderId="57" xfId="0" applyBorder="1"/>
    <xf numFmtId="0" fontId="0" fillId="0" borderId="41" xfId="0" applyBorder="1"/>
    <xf numFmtId="0" fontId="0" fillId="0" borderId="10" xfId="0" applyBorder="1" applyAlignment="1">
      <alignment vertical="top"/>
    </xf>
    <xf numFmtId="0" fontId="13" fillId="0" borderId="0" xfId="0" applyFont="1" applyAlignment="1">
      <alignment wrapText="1"/>
    </xf>
    <xf numFmtId="0" fontId="13" fillId="0" borderId="26" xfId="0" applyFont="1" applyBorder="1"/>
    <xf numFmtId="0" fontId="0" fillId="2" borderId="17" xfId="0" applyFill="1" applyBorder="1"/>
    <xf numFmtId="0" fontId="0" fillId="2" borderId="57" xfId="0" applyFill="1" applyBorder="1" applyAlignment="1">
      <alignment vertical="top"/>
    </xf>
    <xf numFmtId="49" fontId="26" fillId="0" borderId="26" xfId="0" applyNumberFormat="1" applyFont="1" applyBorder="1" applyAlignment="1">
      <alignment horizontal="center" vertical="top" wrapText="1"/>
    </xf>
    <xf numFmtId="49" fontId="26" fillId="0" borderId="54" xfId="0" applyNumberFormat="1" applyFont="1" applyBorder="1" applyAlignment="1">
      <alignment horizontal="center" vertical="top"/>
    </xf>
    <xf numFmtId="49" fontId="26" fillId="0" borderId="26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wrapText="1"/>
    </xf>
    <xf numFmtId="49" fontId="27" fillId="0" borderId="54" xfId="0" applyNumberFormat="1" applyFont="1" applyBorder="1" applyAlignment="1">
      <alignment horizontal="center" wrapText="1"/>
    </xf>
    <xf numFmtId="49" fontId="26" fillId="0" borderId="26" xfId="0" applyNumberFormat="1" applyFont="1" applyBorder="1" applyAlignment="1">
      <alignment horizontal="center" wrapText="1"/>
    </xf>
    <xf numFmtId="49" fontId="26" fillId="0" borderId="25" xfId="0" applyNumberFormat="1" applyFont="1" applyBorder="1" applyAlignment="1">
      <alignment horizontal="center"/>
    </xf>
    <xf numFmtId="0" fontId="18" fillId="0" borderId="25" xfId="0" applyFont="1" applyBorder="1" applyAlignment="1">
      <alignment horizontal="center" wrapText="1"/>
    </xf>
    <xf numFmtId="49" fontId="27" fillId="0" borderId="26" xfId="0" applyNumberFormat="1" applyFont="1" applyBorder="1" applyAlignment="1">
      <alignment horizontal="center"/>
    </xf>
    <xf numFmtId="49" fontId="27" fillId="0" borderId="54" xfId="0" applyNumberFormat="1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49" fontId="26" fillId="0" borderId="54" xfId="0" applyNumberFormat="1" applyFont="1" applyBorder="1" applyAlignment="1">
      <alignment horizontal="center" wrapText="1"/>
    </xf>
    <xf numFmtId="0" fontId="0" fillId="2" borderId="57" xfId="0" applyFill="1" applyBorder="1" applyAlignment="1">
      <alignment horizontal="left"/>
    </xf>
    <xf numFmtId="0" fontId="0" fillId="0" borderId="17" xfId="0" applyBorder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0" fillId="0" borderId="51" xfId="0" applyFill="1" applyBorder="1"/>
    <xf numFmtId="0" fontId="13" fillId="0" borderId="6" xfId="0" applyFont="1" applyBorder="1" applyAlignment="1">
      <alignment vertical="top"/>
    </xf>
    <xf numFmtId="0" fontId="26" fillId="0" borderId="25" xfId="0" applyFont="1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37" xfId="0" applyFill="1" applyBorder="1"/>
    <xf numFmtId="0" fontId="0" fillId="0" borderId="33" xfId="0" applyFill="1" applyBorder="1" applyAlignment="1">
      <alignment horizontal="right"/>
    </xf>
    <xf numFmtId="0" fontId="0" fillId="0" borderId="25" xfId="0" applyFill="1" applyBorder="1" applyAlignment="1">
      <alignment wrapText="1"/>
    </xf>
    <xf numFmtId="17" fontId="0" fillId="0" borderId="54" xfId="0" applyNumberFormat="1" applyFill="1" applyBorder="1"/>
    <xf numFmtId="4" fontId="0" fillId="2" borderId="44" xfId="0" applyNumberFormat="1" applyFill="1" applyBorder="1"/>
    <xf numFmtId="0" fontId="0" fillId="0" borderId="57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13" fillId="0" borderId="0" xfId="0" applyFont="1" applyBorder="1" applyAlignment="1">
      <alignment horizontal="right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3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97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6" xfId="0" applyBorder="1" applyAlignment="1">
      <alignment vertical="top"/>
    </xf>
    <xf numFmtId="0" fontId="13" fillId="0" borderId="62" xfId="0" applyFont="1" applyBorder="1" applyAlignment="1">
      <alignment vertical="top"/>
    </xf>
    <xf numFmtId="0" fontId="13" fillId="0" borderId="66" xfId="0" applyFont="1" applyBorder="1" applyAlignment="1">
      <alignment vertical="top"/>
    </xf>
    <xf numFmtId="0" fontId="13" fillId="0" borderId="44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6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8" xfId="0" applyBorder="1"/>
    <xf numFmtId="0" fontId="0" fillId="0" borderId="40" xfId="0" applyBorder="1"/>
    <xf numFmtId="0" fontId="13" fillId="0" borderId="21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2" borderId="52" xfId="0" applyFont="1" applyFill="1" applyBorder="1" applyAlignment="1">
      <alignment vertical="top"/>
    </xf>
    <xf numFmtId="0" fontId="13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52" xfId="0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3" fillId="2" borderId="2" xfId="0" applyFont="1" applyFill="1" applyBorder="1" applyAlignment="1">
      <alignment vertical="top"/>
    </xf>
    <xf numFmtId="0" fontId="13" fillId="2" borderId="3" xfId="0" applyFont="1" applyFill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47" xfId="0" applyBorder="1" applyAlignment="1">
      <alignment vertical="center"/>
    </xf>
    <xf numFmtId="0" fontId="13" fillId="0" borderId="94" xfId="0" applyFont="1" applyBorder="1" applyAlignment="1">
      <alignment vertical="top"/>
    </xf>
    <xf numFmtId="0" fontId="13" fillId="0" borderId="63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3" fillId="0" borderId="67" xfId="0" applyFont="1" applyBorder="1" applyAlignment="1">
      <alignment vertical="top"/>
    </xf>
    <xf numFmtId="0" fontId="13" fillId="0" borderId="99" xfId="0" applyFont="1" applyBorder="1" applyAlignment="1">
      <alignment vertical="top"/>
    </xf>
    <xf numFmtId="0" fontId="13" fillId="0" borderId="23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6" xfId="0" applyFont="1" applyBorder="1" applyAlignment="1">
      <alignment vertical="top"/>
    </xf>
    <xf numFmtId="0" fontId="13" fillId="0" borderId="25" xfId="0" applyFont="1" applyBorder="1" applyAlignment="1">
      <alignment vertical="top"/>
    </xf>
    <xf numFmtId="0" fontId="0" fillId="0" borderId="5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2" xfId="0" applyBorder="1" applyAlignment="1">
      <alignment vertical="center"/>
    </xf>
    <xf numFmtId="0" fontId="13" fillId="0" borderId="3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6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3" fillId="0" borderId="6" xfId="0" applyFont="1" applyBorder="1" applyAlignment="1">
      <alignment horizontal="center" vertical="top"/>
    </xf>
    <xf numFmtId="0" fontId="13" fillId="0" borderId="34" xfId="0" applyFont="1" applyBorder="1" applyAlignment="1">
      <alignment horizontal="center" vertical="top"/>
    </xf>
    <xf numFmtId="0" fontId="13" fillId="0" borderId="10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27" xfId="0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9" xfId="0" applyFont="1" applyBorder="1" applyAlignment="1">
      <alignment vertical="top"/>
    </xf>
    <xf numFmtId="0" fontId="0" fillId="0" borderId="55" xfId="0" applyBorder="1" applyAlignment="1">
      <alignment vertical="center"/>
    </xf>
    <xf numFmtId="0" fontId="13" fillId="0" borderId="15" xfId="0" applyFont="1" applyBorder="1" applyAlignment="1">
      <alignment horizontal="center"/>
    </xf>
    <xf numFmtId="0" fontId="0" fillId="0" borderId="59" xfId="0" applyBorder="1" applyAlignment="1">
      <alignment vertical="center"/>
    </xf>
    <xf numFmtId="0" fontId="13" fillId="0" borderId="23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0" fillId="0" borderId="59" xfId="0" applyBorder="1" applyAlignment="1">
      <alignment vertical="top"/>
    </xf>
    <xf numFmtId="0" fontId="13" fillId="0" borderId="2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0" fillId="0" borderId="57" xfId="0" applyBorder="1"/>
    <xf numFmtId="0" fontId="0" fillId="0" borderId="55" xfId="0" applyBorder="1"/>
    <xf numFmtId="0" fontId="0" fillId="0" borderId="9" xfId="0" applyBorder="1"/>
    <xf numFmtId="0" fontId="17" fillId="0" borderId="1" xfId="0" applyFont="1" applyBorder="1" applyAlignment="1">
      <alignment horizontal="right" wrapText="1"/>
    </xf>
    <xf numFmtId="0" fontId="17" fillId="0" borderId="28" xfId="0" applyFont="1" applyBorder="1" applyAlignment="1">
      <alignment horizontal="right" wrapText="1"/>
    </xf>
    <xf numFmtId="0" fontId="13" fillId="0" borderId="21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3" fillId="0" borderId="17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32" xfId="0" applyBorder="1" applyAlignment="1">
      <alignment vertical="top"/>
    </xf>
    <xf numFmtId="0" fontId="0" fillId="0" borderId="0" xfId="0" applyBorder="1" applyAlignment="1">
      <alignment vertical="top"/>
    </xf>
    <xf numFmtId="4" fontId="0" fillId="0" borderId="26" xfId="0" applyNumberFormat="1" applyBorder="1" applyAlignment="1">
      <alignment vertical="top"/>
    </xf>
    <xf numFmtId="0" fontId="0" fillId="0" borderId="23" xfId="0" applyFill="1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4" fontId="0" fillId="0" borderId="25" xfId="0" applyNumberFormat="1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7" xfId="0" applyBorder="1" applyAlignment="1">
      <alignment horizontal="right" vertical="top"/>
    </xf>
    <xf numFmtId="0" fontId="8" fillId="0" borderId="26" xfId="0" applyFont="1" applyBorder="1" applyAlignment="1">
      <alignment horizontal="right" vertical="top" wrapText="1"/>
    </xf>
    <xf numFmtId="0" fontId="8" fillId="0" borderId="54" xfId="0" applyFont="1" applyBorder="1" applyAlignment="1">
      <alignment horizontal="right" vertical="top" wrapText="1"/>
    </xf>
    <xf numFmtId="0" fontId="13" fillId="0" borderId="24" xfId="0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17" fillId="0" borderId="26" xfId="0" applyFont="1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17" fillId="0" borderId="25" xfId="0" applyFont="1" applyBorder="1" applyAlignment="1">
      <alignment vertical="top" wrapText="1"/>
    </xf>
    <xf numFmtId="0" fontId="0" fillId="0" borderId="4" xfId="0" applyFill="1" applyBorder="1" applyAlignment="1"/>
    <xf numFmtId="0" fontId="0" fillId="0" borderId="7" xfId="0" applyBorder="1" applyAlignment="1"/>
    <xf numFmtId="0" fontId="17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17" fillId="0" borderId="10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7" fillId="0" borderId="1" xfId="0" applyFont="1" applyBorder="1" applyAlignment="1">
      <alignment horizontal="right" vertical="top" wrapText="1"/>
    </xf>
    <xf numFmtId="0" fontId="0" fillId="0" borderId="52" xfId="0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0" fontId="17" fillId="0" borderId="26" xfId="0" applyFont="1" applyBorder="1" applyAlignment="1">
      <alignment wrapText="1"/>
    </xf>
    <xf numFmtId="0" fontId="0" fillId="0" borderId="25" xfId="0" applyBorder="1" applyAlignment="1">
      <alignment wrapText="1"/>
    </xf>
    <xf numFmtId="0" fontId="26" fillId="0" borderId="26" xfId="0" applyFont="1" applyBorder="1" applyAlignment="1">
      <alignment vertical="top" wrapText="1"/>
    </xf>
    <xf numFmtId="0" fontId="26" fillId="0" borderId="25" xfId="0" applyFont="1" applyBorder="1" applyAlignment="1">
      <alignment vertical="top" wrapText="1"/>
    </xf>
    <xf numFmtId="0" fontId="26" fillId="2" borderId="26" xfId="0" applyFont="1" applyFill="1" applyBorder="1" applyAlignment="1">
      <alignment vertical="top" wrapText="1"/>
    </xf>
    <xf numFmtId="0" fontId="26" fillId="2" borderId="25" xfId="0" applyFont="1" applyFill="1" applyBorder="1" applyAlignment="1">
      <alignment vertical="top" wrapText="1"/>
    </xf>
    <xf numFmtId="0" fontId="26" fillId="0" borderId="54" xfId="0" applyFont="1" applyBorder="1" applyAlignment="1">
      <alignment vertical="top" wrapText="1"/>
    </xf>
    <xf numFmtId="0" fontId="13" fillId="0" borderId="35" xfId="0" applyFont="1" applyBorder="1" applyAlignment="1">
      <alignment horizontal="center"/>
    </xf>
    <xf numFmtId="0" fontId="13" fillId="0" borderId="26" xfId="0" applyFont="1" applyBorder="1" applyAlignment="1">
      <alignment horizontal="right" vertical="top"/>
    </xf>
    <xf numFmtId="0" fontId="0" fillId="0" borderId="54" xfId="0" applyBorder="1" applyAlignment="1">
      <alignment horizontal="right" vertical="top"/>
    </xf>
    <xf numFmtId="0" fontId="13" fillId="0" borderId="26" xfId="0" applyFont="1" applyBorder="1" applyAlignment="1">
      <alignment horizontal="left" wrapText="1"/>
    </xf>
    <xf numFmtId="0" fontId="13" fillId="0" borderId="54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top" wrapText="1"/>
    </xf>
    <xf numFmtId="0" fontId="6" fillId="0" borderId="5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10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1" fillId="0" borderId="54" xfId="1" applyFont="1" applyBorder="1" applyAlignment="1">
      <alignment horizontal="right" vertical="top"/>
    </xf>
    <xf numFmtId="0" fontId="18" fillId="0" borderId="54" xfId="0" applyFont="1" applyBorder="1" applyAlignment="1">
      <alignment horizontal="right" vertical="top"/>
    </xf>
    <xf numFmtId="0" fontId="13" fillId="0" borderId="32" xfId="0" applyFont="1" applyBorder="1" applyAlignment="1">
      <alignment horizontal="center" wrapText="1"/>
    </xf>
    <xf numFmtId="0" fontId="13" fillId="0" borderId="58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0" fillId="0" borderId="28" xfId="0" applyBorder="1" applyAlignment="1">
      <alignment vertical="top"/>
    </xf>
    <xf numFmtId="0" fontId="13" fillId="0" borderId="27" xfId="0" applyFont="1" applyBorder="1" applyAlignment="1">
      <alignment horizontal="center" vertical="top"/>
    </xf>
    <xf numFmtId="49" fontId="27" fillId="0" borderId="54" xfId="0" applyNumberFormat="1" applyFont="1" applyBorder="1" applyAlignment="1">
      <alignment vertical="top" wrapText="1"/>
    </xf>
    <xf numFmtId="0" fontId="33" fillId="0" borderId="54" xfId="0" applyFont="1" applyBorder="1" applyAlignment="1">
      <alignment vertical="top" wrapText="1"/>
    </xf>
    <xf numFmtId="0" fontId="25" fillId="2" borderId="75" xfId="2" applyFont="1" applyFill="1" applyBorder="1" applyAlignment="1">
      <alignment horizontal="center" vertical="top" wrapText="1"/>
    </xf>
    <xf numFmtId="0" fontId="25" fillId="2" borderId="88" xfId="2" applyFont="1" applyFill="1" applyBorder="1" applyAlignment="1">
      <alignment horizontal="center" vertical="top" wrapText="1"/>
    </xf>
    <xf numFmtId="0" fontId="25" fillId="2" borderId="77" xfId="2" applyFont="1" applyFill="1" applyBorder="1" applyAlignment="1">
      <alignment horizontal="center" vertical="top" wrapText="1"/>
    </xf>
    <xf numFmtId="0" fontId="25" fillId="2" borderId="76" xfId="2" applyFont="1" applyFill="1" applyBorder="1" applyAlignment="1">
      <alignment vertical="top"/>
    </xf>
    <xf numFmtId="0" fontId="25" fillId="2" borderId="95" xfId="2" applyFont="1" applyFill="1" applyBorder="1" applyAlignment="1">
      <alignment vertical="top"/>
    </xf>
    <xf numFmtId="0" fontId="25" fillId="2" borderId="78" xfId="2" applyFont="1" applyFill="1" applyBorder="1" applyAlignment="1">
      <alignment horizontal="center" wrapText="1"/>
    </xf>
    <xf numFmtId="0" fontId="25" fillId="2" borderId="92" xfId="2" applyFont="1" applyFill="1" applyBorder="1" applyAlignment="1">
      <alignment horizontal="center" wrapText="1"/>
    </xf>
    <xf numFmtId="0" fontId="25" fillId="2" borderId="79" xfId="2" applyFont="1" applyFill="1" applyBorder="1" applyAlignment="1">
      <alignment horizontal="center" wrapText="1"/>
    </xf>
    <xf numFmtId="0" fontId="25" fillId="2" borderId="91" xfId="2" applyFont="1" applyFill="1" applyBorder="1" applyAlignment="1">
      <alignment horizontal="center" wrapText="1"/>
    </xf>
    <xf numFmtId="0" fontId="25" fillId="2" borderId="75" xfId="2" applyFont="1" applyFill="1" applyBorder="1" applyAlignment="1">
      <alignment horizontal="center" wrapText="1"/>
    </xf>
    <xf numFmtId="0" fontId="25" fillId="2" borderId="95" xfId="2" applyFont="1" applyFill="1" applyBorder="1" applyAlignment="1">
      <alignment horizontal="center"/>
    </xf>
    <xf numFmtId="0" fontId="25" fillId="2" borderId="76" xfId="2" applyFont="1" applyFill="1" applyBorder="1" applyAlignment="1">
      <alignment horizontal="center" wrapText="1"/>
    </xf>
    <xf numFmtId="0" fontId="25" fillId="2" borderId="75" xfId="2" applyFont="1" applyFill="1" applyBorder="1" applyAlignment="1">
      <alignment vertical="top"/>
    </xf>
    <xf numFmtId="0" fontId="25" fillId="2" borderId="88" xfId="2" applyFont="1" applyFill="1" applyBorder="1" applyAlignment="1">
      <alignment vertical="top"/>
    </xf>
    <xf numFmtId="0" fontId="25" fillId="2" borderId="77" xfId="2" applyFont="1" applyFill="1" applyBorder="1" applyAlignment="1">
      <alignment vertical="top"/>
    </xf>
    <xf numFmtId="0" fontId="13" fillId="0" borderId="54" xfId="0" applyFont="1" applyBorder="1" applyAlignment="1">
      <alignment vertical="top"/>
    </xf>
    <xf numFmtId="14" fontId="25" fillId="2" borderId="91" xfId="2" applyNumberFormat="1" applyFont="1" applyFill="1" applyBorder="1" applyAlignment="1">
      <alignment horizontal="center"/>
    </xf>
    <xf numFmtId="14" fontId="25" fillId="2" borderId="14" xfId="2" applyNumberFormat="1" applyFont="1" applyFill="1" applyBorder="1" applyAlignment="1">
      <alignment horizontal="center"/>
    </xf>
    <xf numFmtId="0" fontId="25" fillId="2" borderId="102" xfId="2" applyFont="1" applyFill="1" applyBorder="1" applyAlignment="1">
      <alignment horizontal="center" wrapText="1"/>
    </xf>
    <xf numFmtId="0" fontId="25" fillId="2" borderId="84" xfId="2" applyFont="1" applyFill="1" applyBorder="1" applyAlignment="1">
      <alignment horizontal="center" wrapText="1"/>
    </xf>
    <xf numFmtId="0" fontId="25" fillId="2" borderId="101" xfId="2" applyFont="1" applyFill="1" applyBorder="1" applyAlignment="1">
      <alignment horizontal="center" wrapText="1"/>
    </xf>
    <xf numFmtId="0" fontId="13" fillId="0" borderId="54" xfId="0" applyFont="1" applyBorder="1" applyAlignment="1">
      <alignment horizontal="center" vertical="center" wrapText="1"/>
    </xf>
    <xf numFmtId="49" fontId="20" fillId="2" borderId="88" xfId="2" applyNumberFormat="1" applyFont="1" applyFill="1" applyBorder="1" applyAlignment="1">
      <alignment vertical="top" wrapText="1"/>
    </xf>
    <xf numFmtId="49" fontId="20" fillId="2" borderId="77" xfId="2" applyNumberFormat="1" applyFont="1" applyFill="1" applyBorder="1" applyAlignment="1">
      <alignment vertical="top" wrapText="1"/>
    </xf>
    <xf numFmtId="0" fontId="20" fillId="2" borderId="76" xfId="2" applyFont="1" applyFill="1" applyBorder="1" applyAlignment="1">
      <alignment vertical="top" wrapText="1"/>
    </xf>
    <xf numFmtId="14" fontId="13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6" fillId="0" borderId="26" xfId="0" applyNumberFormat="1" applyFont="1" applyBorder="1" applyAlignment="1">
      <alignment horizontal="center" wrapText="1"/>
    </xf>
    <xf numFmtId="49" fontId="26" fillId="0" borderId="54" xfId="0" applyNumberFormat="1" applyFont="1" applyBorder="1" applyAlignment="1">
      <alignment horizontal="center" wrapText="1"/>
    </xf>
    <xf numFmtId="49" fontId="26" fillId="0" borderId="25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5" fillId="0" borderId="5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10" xfId="0" applyFill="1" applyBorder="1" applyAlignment="1">
      <alignment horizontal="right" vertical="top"/>
    </xf>
    <xf numFmtId="0" fontId="13" fillId="0" borderId="26" xfId="0" applyFont="1" applyBorder="1" applyAlignment="1"/>
    <xf numFmtId="0" fontId="0" fillId="0" borderId="25" xfId="0" applyBorder="1" applyAlignment="1"/>
    <xf numFmtId="0" fontId="5" fillId="0" borderId="26" xfId="0" applyFont="1" applyBorder="1" applyAlignment="1">
      <alignment horizontal="center" vertical="top"/>
    </xf>
    <xf numFmtId="0" fontId="13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0" fontId="26" fillId="0" borderId="21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13" fillId="0" borderId="17" xfId="0" applyFont="1" applyBorder="1" applyAlignment="1">
      <alignment horizontal="center" wrapText="1"/>
    </xf>
    <xf numFmtId="0" fontId="13" fillId="0" borderId="34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49" fontId="27" fillId="0" borderId="23" xfId="0" applyNumberFormat="1" applyFont="1" applyBorder="1" applyAlignment="1">
      <alignment vertical="top" wrapText="1"/>
    </xf>
    <xf numFmtId="49" fontId="27" fillId="0" borderId="7" xfId="0" applyNumberFormat="1" applyFont="1" applyBorder="1" applyAlignment="1">
      <alignment vertical="top" wrapText="1"/>
    </xf>
    <xf numFmtId="0" fontId="18" fillId="0" borderId="7" xfId="0" applyFont="1" applyBorder="1" applyAlignment="1">
      <alignment vertical="top"/>
    </xf>
    <xf numFmtId="49" fontId="27" fillId="0" borderId="26" xfId="0" applyNumberFormat="1" applyFont="1" applyBorder="1" applyAlignment="1">
      <alignment vertical="top" wrapText="1"/>
    </xf>
    <xf numFmtId="0" fontId="18" fillId="0" borderId="54" xfId="0" applyFont="1" applyBorder="1" applyAlignment="1">
      <alignment vertical="top"/>
    </xf>
    <xf numFmtId="0" fontId="11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1" fillId="0" borderId="2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top" wrapText="1"/>
    </xf>
    <xf numFmtId="49" fontId="27" fillId="0" borderId="54" xfId="0" applyNumberFormat="1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5"/>
  <sheetViews>
    <sheetView workbookViewId="0">
      <selection activeCell="N28" sqref="N28"/>
    </sheetView>
  </sheetViews>
  <sheetFormatPr defaultRowHeight="15" x14ac:dyDescent="0.25"/>
  <cols>
    <col min="2" max="2" width="25" customWidth="1"/>
    <col min="3" max="3" width="28.42578125" customWidth="1"/>
    <col min="4" max="4" width="20.140625" customWidth="1"/>
    <col min="5" max="5" width="16" customWidth="1"/>
    <col min="6" max="6" width="10.5703125" customWidth="1"/>
    <col min="7" max="7" width="26.28515625" customWidth="1"/>
    <col min="8" max="8" width="13.140625" customWidth="1"/>
    <col min="9" max="9" width="13.28515625" hidden="1" customWidth="1"/>
    <col min="10" max="10" width="11.5703125" hidden="1" customWidth="1"/>
    <col min="11" max="11" width="13.140625" hidden="1" customWidth="1"/>
    <col min="13" max="15" width="11.7109375" bestFit="1" customWidth="1"/>
  </cols>
  <sheetData>
    <row r="2" spans="1:11" x14ac:dyDescent="0.25">
      <c r="B2" t="s">
        <v>92</v>
      </c>
    </row>
    <row r="3" spans="1:11" x14ac:dyDescent="0.25">
      <c r="A3" s="89"/>
      <c r="B3" s="89"/>
      <c r="C3" s="89"/>
      <c r="D3" s="89" t="s">
        <v>183</v>
      </c>
      <c r="E3" s="89"/>
      <c r="F3" s="89"/>
      <c r="G3" s="89"/>
      <c r="H3" s="89" t="s">
        <v>14</v>
      </c>
      <c r="I3" s="89"/>
      <c r="J3" s="89"/>
    </row>
    <row r="4" spans="1:1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</row>
    <row r="5" spans="1:11" x14ac:dyDescent="0.25">
      <c r="A5" s="89"/>
      <c r="B5" s="1029" t="s">
        <v>22</v>
      </c>
      <c r="C5" s="1029"/>
      <c r="D5" s="1029"/>
      <c r="E5" s="1029"/>
      <c r="F5" s="1029"/>
      <c r="G5" s="1029"/>
      <c r="H5" s="1029"/>
      <c r="I5" s="512"/>
      <c r="J5" s="512"/>
    </row>
    <row r="6" spans="1:11" ht="15.75" thickBot="1" x14ac:dyDescent="0.3">
      <c r="A6" s="89"/>
      <c r="B6" s="512"/>
      <c r="C6" s="512"/>
      <c r="D6" s="512"/>
      <c r="E6" s="512"/>
      <c r="F6" s="512"/>
      <c r="G6" s="512"/>
      <c r="H6" s="512"/>
      <c r="I6" s="512"/>
      <c r="J6" s="512"/>
    </row>
    <row r="7" spans="1:11" ht="45.75" thickBot="1" x14ac:dyDescent="0.3">
      <c r="A7" s="1030" t="s">
        <v>0</v>
      </c>
      <c r="B7" s="1032" t="s">
        <v>1</v>
      </c>
      <c r="C7" s="1034" t="s">
        <v>30</v>
      </c>
      <c r="D7" s="1036" t="s">
        <v>2</v>
      </c>
      <c r="E7" s="1034" t="s">
        <v>48</v>
      </c>
      <c r="F7" s="160" t="s">
        <v>59</v>
      </c>
      <c r="G7" s="1038" t="s">
        <v>49</v>
      </c>
      <c r="H7" s="1040" t="s">
        <v>66</v>
      </c>
      <c r="I7" s="758" t="s">
        <v>71</v>
      </c>
      <c r="J7" s="513" t="s">
        <v>86</v>
      </c>
      <c r="K7" s="174" t="s">
        <v>67</v>
      </c>
    </row>
    <row r="8" spans="1:11" ht="15.75" thickBot="1" x14ac:dyDescent="0.3">
      <c r="A8" s="1031"/>
      <c r="B8" s="1033"/>
      <c r="C8" s="1035"/>
      <c r="D8" s="1037"/>
      <c r="E8" s="1035"/>
      <c r="F8" s="322"/>
      <c r="G8" s="1039"/>
      <c r="H8" s="1041"/>
      <c r="I8" s="759" t="s">
        <v>69</v>
      </c>
      <c r="J8" s="517" t="s">
        <v>87</v>
      </c>
      <c r="K8" s="201"/>
    </row>
    <row r="9" spans="1:11" ht="15.75" thickBot="1" x14ac:dyDescent="0.3">
      <c r="A9" s="224">
        <v>1</v>
      </c>
      <c r="B9" s="450" t="s">
        <v>37</v>
      </c>
      <c r="C9" s="27" t="s">
        <v>187</v>
      </c>
      <c r="D9" s="104" t="s">
        <v>103</v>
      </c>
      <c r="E9" s="16" t="s">
        <v>188</v>
      </c>
      <c r="F9" s="1021" t="s">
        <v>113</v>
      </c>
      <c r="G9" s="30" t="s">
        <v>190</v>
      </c>
      <c r="H9" s="66">
        <v>75000</v>
      </c>
      <c r="I9" s="635"/>
      <c r="J9" s="186"/>
      <c r="K9" s="43"/>
    </row>
    <row r="10" spans="1:11" ht="15.75" thickBot="1" x14ac:dyDescent="0.3">
      <c r="A10" s="226"/>
      <c r="B10" s="496"/>
      <c r="C10" s="28" t="s">
        <v>189</v>
      </c>
      <c r="D10" s="90"/>
      <c r="E10" s="23"/>
      <c r="F10" s="795"/>
      <c r="G10" s="24"/>
      <c r="H10" s="162"/>
      <c r="I10" s="300"/>
      <c r="J10" s="186"/>
      <c r="K10" s="43"/>
    </row>
    <row r="11" spans="1:11" ht="15.75" hidden="1" thickBot="1" x14ac:dyDescent="0.3">
      <c r="A11" s="225">
        <v>2</v>
      </c>
      <c r="B11" s="450" t="s">
        <v>37</v>
      </c>
      <c r="C11" s="104"/>
      <c r="D11" s="104"/>
      <c r="E11" s="16"/>
      <c r="F11" s="622"/>
      <c r="G11" s="30"/>
      <c r="H11" s="66"/>
      <c r="I11" s="645"/>
      <c r="J11" s="66"/>
      <c r="K11" s="503"/>
    </row>
    <row r="12" spans="1:11" ht="15.75" hidden="1" thickBot="1" x14ac:dyDescent="0.3">
      <c r="A12" s="225"/>
      <c r="B12" s="495"/>
      <c r="C12" s="103"/>
      <c r="D12" s="200"/>
      <c r="E12" s="6"/>
      <c r="F12" s="611"/>
      <c r="G12" s="21"/>
      <c r="H12" s="163"/>
      <c r="I12" s="643"/>
      <c r="J12" s="186"/>
      <c r="K12" s="503"/>
    </row>
    <row r="13" spans="1:11" ht="15.75" hidden="1" thickBot="1" x14ac:dyDescent="0.3">
      <c r="A13" s="225"/>
      <c r="B13" s="495"/>
      <c r="C13" s="200"/>
      <c r="D13" s="200"/>
      <c r="E13" s="200"/>
      <c r="F13" s="244"/>
      <c r="G13" s="227"/>
      <c r="H13" s="227"/>
      <c r="I13" s="269"/>
      <c r="J13" s="186"/>
      <c r="K13" s="503"/>
    </row>
    <row r="14" spans="1:11" ht="15.75" hidden="1" thickBot="1" x14ac:dyDescent="0.3">
      <c r="A14" s="317">
        <v>3</v>
      </c>
      <c r="B14" s="505" t="s">
        <v>37</v>
      </c>
      <c r="C14" s="16"/>
      <c r="D14" s="104"/>
      <c r="E14" s="16"/>
      <c r="F14" s="393"/>
      <c r="G14" s="102"/>
      <c r="H14" s="27"/>
      <c r="I14" s="271"/>
      <c r="J14" s="66"/>
      <c r="K14" s="503"/>
    </row>
    <row r="15" spans="1:11" ht="15.75" hidden="1" thickBot="1" x14ac:dyDescent="0.3">
      <c r="A15" s="318"/>
      <c r="B15" s="514"/>
      <c r="C15" s="23"/>
      <c r="D15" s="90"/>
      <c r="E15" s="23"/>
      <c r="F15" s="431"/>
      <c r="G15" s="103"/>
      <c r="H15" s="28"/>
      <c r="I15" s="269"/>
      <c r="J15" s="186"/>
      <c r="K15" s="503"/>
    </row>
    <row r="16" spans="1:11" ht="15.75" hidden="1" thickBot="1" x14ac:dyDescent="0.3">
      <c r="A16" s="316"/>
      <c r="B16" s="514"/>
      <c r="C16" s="106"/>
      <c r="D16" s="200"/>
      <c r="E16" s="200"/>
      <c r="F16" s="138"/>
      <c r="G16" s="21"/>
      <c r="H16" s="43"/>
      <c r="I16" s="269"/>
      <c r="J16" s="186"/>
      <c r="K16" s="503"/>
    </row>
    <row r="17" spans="1:14" hidden="1" x14ac:dyDescent="0.25">
      <c r="A17" s="354"/>
      <c r="B17" s="514"/>
      <c r="C17" s="188"/>
      <c r="D17" s="515"/>
      <c r="E17" s="515"/>
      <c r="F17" s="196"/>
      <c r="G17" s="24"/>
      <c r="H17" s="186"/>
      <c r="I17" s="269"/>
      <c r="J17" s="186"/>
      <c r="K17" s="503"/>
    </row>
    <row r="18" spans="1:14" hidden="1" x14ac:dyDescent="0.25">
      <c r="A18" s="1042"/>
      <c r="B18" s="1043"/>
      <c r="C18" s="355"/>
      <c r="D18" s="508"/>
      <c r="E18" s="319"/>
      <c r="F18" s="250"/>
      <c r="G18" s="25"/>
      <c r="H18" s="87"/>
      <c r="I18" s="329"/>
      <c r="J18" s="87"/>
      <c r="K18" s="503"/>
    </row>
    <row r="19" spans="1:14" hidden="1" x14ac:dyDescent="0.25">
      <c r="A19" s="1042"/>
      <c r="B19" s="1043"/>
      <c r="C19" s="172"/>
      <c r="D19" s="7"/>
      <c r="E19" s="508"/>
      <c r="F19" s="121"/>
      <c r="G19" s="262"/>
      <c r="H19" s="186"/>
      <c r="I19" s="300"/>
      <c r="J19" s="186"/>
      <c r="K19" s="503"/>
    </row>
    <row r="20" spans="1:14" hidden="1" x14ac:dyDescent="0.25">
      <c r="A20" s="1042"/>
      <c r="B20" s="1043"/>
      <c r="C20" s="498"/>
      <c r="D20" s="508"/>
      <c r="E20" s="508"/>
      <c r="F20" s="39"/>
      <c r="G20" s="262"/>
      <c r="H20" s="283"/>
      <c r="I20" s="281"/>
      <c r="J20" s="283"/>
      <c r="K20" s="503"/>
    </row>
    <row r="21" spans="1:14" ht="15.75" hidden="1" thickBot="1" x14ac:dyDescent="0.3">
      <c r="A21" s="1042"/>
      <c r="B21" s="1044"/>
      <c r="C21" s="509"/>
      <c r="D21" s="386"/>
      <c r="E21" s="386"/>
      <c r="F21" s="219"/>
      <c r="G21" s="289"/>
      <c r="H21" s="303"/>
      <c r="I21" s="428"/>
      <c r="J21" s="303"/>
      <c r="K21" s="503"/>
    </row>
    <row r="22" spans="1:14" hidden="1" x14ac:dyDescent="0.25">
      <c r="A22" s="1045">
        <v>2</v>
      </c>
      <c r="B22" s="1047" t="s">
        <v>37</v>
      </c>
      <c r="C22" s="104"/>
      <c r="D22" s="16"/>
      <c r="E22" s="104"/>
      <c r="F22" s="136"/>
      <c r="G22" s="52"/>
      <c r="H22" s="186"/>
      <c r="I22" s="130"/>
      <c r="J22" s="49"/>
      <c r="K22" s="503"/>
    </row>
    <row r="23" spans="1:14" ht="15.75" hidden="1" thickBot="1" x14ac:dyDescent="0.3">
      <c r="A23" s="1046"/>
      <c r="B23" s="1048"/>
      <c r="C23" s="200"/>
      <c r="D23" s="6"/>
      <c r="E23" s="200"/>
      <c r="F23" s="138"/>
      <c r="G23" s="37"/>
      <c r="H23" s="43"/>
      <c r="I23" s="331"/>
      <c r="J23" s="49"/>
      <c r="K23" s="503"/>
    </row>
    <row r="24" spans="1:14" hidden="1" x14ac:dyDescent="0.25">
      <c r="A24" s="1049"/>
      <c r="B24" s="385"/>
      <c r="C24" s="104"/>
      <c r="D24" s="104"/>
      <c r="E24" s="20"/>
      <c r="F24" s="136"/>
      <c r="G24" s="24"/>
      <c r="H24" s="49"/>
      <c r="I24" s="299"/>
      <c r="J24" s="49"/>
      <c r="K24" s="503"/>
    </row>
    <row r="25" spans="1:14" ht="15.75" hidden="1" thickBot="1" x14ac:dyDescent="0.3">
      <c r="A25" s="1050"/>
      <c r="B25" s="1053"/>
      <c r="C25" s="90"/>
      <c r="D25" s="90"/>
      <c r="E25" s="8"/>
      <c r="F25" s="136"/>
      <c r="G25" s="24"/>
      <c r="H25" s="49"/>
      <c r="I25" s="331"/>
      <c r="J25" s="49"/>
      <c r="K25" s="309"/>
    </row>
    <row r="26" spans="1:14" hidden="1" x14ac:dyDescent="0.25">
      <c r="A26" s="1051"/>
      <c r="B26" s="1054"/>
      <c r="C26" s="1056"/>
      <c r="D26" s="352"/>
      <c r="E26" s="352"/>
      <c r="F26" s="136"/>
      <c r="G26" s="24"/>
      <c r="H26" s="49"/>
      <c r="I26" s="280"/>
      <c r="J26" s="49"/>
      <c r="K26" s="502"/>
    </row>
    <row r="27" spans="1:14" ht="15.75" hidden="1" thickBot="1" x14ac:dyDescent="0.3">
      <c r="A27" s="1052"/>
      <c r="B27" s="1055"/>
      <c r="C27" s="1057"/>
      <c r="D27" s="386"/>
      <c r="E27" s="386"/>
      <c r="F27" s="386"/>
      <c r="G27" s="259"/>
      <c r="H27" s="303"/>
      <c r="I27" s="428"/>
      <c r="J27" s="283"/>
      <c r="K27" s="503"/>
    </row>
    <row r="28" spans="1:14" ht="15.75" thickBot="1" x14ac:dyDescent="0.3">
      <c r="A28" s="1058" t="s">
        <v>20</v>
      </c>
      <c r="B28" s="1059"/>
      <c r="C28" s="1059"/>
      <c r="D28" s="1059"/>
      <c r="E28" s="1059"/>
      <c r="F28" s="1059"/>
      <c r="G28" s="1059"/>
      <c r="H28" s="461">
        <f>SUM(H9:H27)</f>
        <v>75000</v>
      </c>
      <c r="I28" s="461">
        <f>SUM(I9:I27)</f>
        <v>0</v>
      </c>
      <c r="J28" s="461">
        <f>SUM(J9:J27)</f>
        <v>0</v>
      </c>
      <c r="K28" s="461">
        <f>K9+K14+K15+K16+K17+K18+K22+K23+K24+K25+K10+K11+K12+K13+K26</f>
        <v>0</v>
      </c>
      <c r="N28" s="44"/>
    </row>
    <row r="29" spans="1:14" hidden="1" x14ac:dyDescent="0.25">
      <c r="A29" s="1060"/>
      <c r="B29" s="1062"/>
      <c r="C29" s="1064"/>
      <c r="D29" s="510"/>
      <c r="E29" s="1066"/>
      <c r="F29" s="452"/>
      <c r="G29" s="453"/>
      <c r="H29" s="414"/>
      <c r="I29" s="551"/>
      <c r="J29" s="414"/>
      <c r="K29" s="503"/>
    </row>
    <row r="30" spans="1:14" ht="15.75" hidden="1" thickBot="1" x14ac:dyDescent="0.3">
      <c r="A30" s="1061"/>
      <c r="B30" s="1063"/>
      <c r="C30" s="1065"/>
      <c r="D30" s="511"/>
      <c r="E30" s="1067"/>
      <c r="F30" s="454"/>
      <c r="G30" s="455"/>
      <c r="H30" s="456"/>
      <c r="I30" s="552"/>
      <c r="J30" s="414"/>
      <c r="K30" s="503"/>
    </row>
    <row r="31" spans="1:14" hidden="1" x14ac:dyDescent="0.25">
      <c r="A31" s="497">
        <v>1</v>
      </c>
      <c r="B31" s="843" t="s">
        <v>28</v>
      </c>
      <c r="C31" s="102"/>
      <c r="D31" s="16"/>
      <c r="E31" s="16"/>
      <c r="F31" s="392"/>
      <c r="G31" s="29"/>
      <c r="H31" s="27"/>
      <c r="I31" s="445"/>
      <c r="J31" s="283"/>
      <c r="K31" s="503"/>
    </row>
    <row r="32" spans="1:14" ht="15.75" hidden="1" thickBot="1" x14ac:dyDescent="0.3">
      <c r="A32" s="509"/>
      <c r="B32" s="844"/>
      <c r="C32" s="103"/>
      <c r="D32" s="23"/>
      <c r="E32" s="23"/>
      <c r="F32" s="386"/>
      <c r="G32" s="289"/>
      <c r="H32" s="303"/>
      <c r="I32" s="428"/>
      <c r="J32" s="303"/>
      <c r="K32" s="230"/>
    </row>
    <row r="33" spans="1:11" hidden="1" x14ac:dyDescent="0.25">
      <c r="A33" s="387">
        <v>2</v>
      </c>
      <c r="B33" s="843" t="s">
        <v>28</v>
      </c>
      <c r="C33" s="102"/>
      <c r="D33" s="16"/>
      <c r="E33" s="104"/>
      <c r="F33" s="16"/>
      <c r="G33" s="29"/>
      <c r="H33" s="27"/>
      <c r="I33" s="271"/>
      <c r="J33" s="282"/>
      <c r="K33" s="189"/>
    </row>
    <row r="34" spans="1:11" ht="15.75" hidden="1" thickBot="1" x14ac:dyDescent="0.3">
      <c r="A34" s="509"/>
      <c r="B34" s="844"/>
      <c r="C34" s="103"/>
      <c r="D34" s="23"/>
      <c r="E34" s="90"/>
      <c r="F34" s="47"/>
      <c r="G34" s="37"/>
      <c r="H34" s="235"/>
      <c r="I34" s="270"/>
      <c r="J34" s="303"/>
      <c r="K34" s="230"/>
    </row>
    <row r="35" spans="1:11" ht="15.75" hidden="1" thickBot="1" x14ac:dyDescent="0.3">
      <c r="A35" s="1068">
        <v>2</v>
      </c>
      <c r="B35" s="1070" t="s">
        <v>28</v>
      </c>
      <c r="C35" s="104"/>
      <c r="D35" s="104"/>
      <c r="E35" s="104"/>
      <c r="F35" s="244"/>
      <c r="G35" s="82"/>
      <c r="H35" s="427"/>
      <c r="I35" s="273"/>
      <c r="J35" s="282"/>
      <c r="K35" s="189"/>
    </row>
    <row r="36" spans="1:11" ht="15.75" hidden="1" thickBot="1" x14ac:dyDescent="0.3">
      <c r="A36" s="1069"/>
      <c r="B36" s="1071"/>
      <c r="C36" s="106"/>
      <c r="D36" s="200"/>
      <c r="E36" s="200"/>
      <c r="F36" s="196"/>
      <c r="G36" s="52"/>
      <c r="H36" s="186"/>
      <c r="I36" s="360"/>
      <c r="J36" s="305"/>
      <c r="K36" s="309"/>
    </row>
    <row r="37" spans="1:11" ht="15.75" hidden="1" thickBot="1" x14ac:dyDescent="0.3">
      <c r="A37" s="413"/>
      <c r="B37" s="132"/>
      <c r="C37" s="8"/>
      <c r="D37" s="90"/>
      <c r="E37" s="8"/>
      <c r="F37" s="250"/>
      <c r="G37" s="69"/>
      <c r="H37" s="87"/>
      <c r="I37" s="329"/>
      <c r="J37" s="304"/>
      <c r="K37" s="502"/>
    </row>
    <row r="38" spans="1:11" hidden="1" x14ac:dyDescent="0.25">
      <c r="A38" s="491">
        <v>4</v>
      </c>
      <c r="B38" s="491" t="s">
        <v>28</v>
      </c>
      <c r="C38" s="104"/>
      <c r="D38" s="104"/>
      <c r="E38" s="20"/>
      <c r="F38" s="196"/>
      <c r="G38" s="52"/>
      <c r="H38" s="186"/>
      <c r="I38" s="347"/>
      <c r="J38" s="283"/>
      <c r="K38" s="503"/>
    </row>
    <row r="39" spans="1:11" ht="15.75" hidden="1" thickBot="1" x14ac:dyDescent="0.3">
      <c r="A39" s="493"/>
      <c r="B39" s="493"/>
      <c r="C39" s="200"/>
      <c r="D39" s="200"/>
      <c r="E39" s="7"/>
      <c r="F39" s="196"/>
      <c r="G39" s="52"/>
      <c r="H39" s="186"/>
      <c r="I39" s="429"/>
      <c r="J39" s="283"/>
      <c r="K39" s="503"/>
    </row>
    <row r="40" spans="1:11" hidden="1" x14ac:dyDescent="0.25">
      <c r="A40" s="493"/>
      <c r="B40" s="493"/>
      <c r="C40" s="200"/>
      <c r="D40" s="200"/>
      <c r="E40" s="106"/>
      <c r="F40" s="196"/>
      <c r="G40" s="52"/>
      <c r="H40" s="186"/>
      <c r="I40" s="281"/>
      <c r="J40" s="283"/>
      <c r="K40" s="503"/>
    </row>
    <row r="41" spans="1:11" ht="15.75" hidden="1" thickBot="1" x14ac:dyDescent="0.3">
      <c r="A41" s="493"/>
      <c r="B41" s="493"/>
      <c r="C41" s="135"/>
      <c r="D41" s="200"/>
      <c r="E41" s="106"/>
      <c r="F41" s="138"/>
      <c r="G41" s="260"/>
      <c r="H41" s="305"/>
      <c r="I41" s="429"/>
      <c r="J41" s="283"/>
      <c r="K41" s="503"/>
    </row>
    <row r="42" spans="1:11" hidden="1" x14ac:dyDescent="0.25">
      <c r="A42" s="493"/>
      <c r="B42" s="493"/>
      <c r="C42" s="135"/>
      <c r="D42" s="200"/>
      <c r="E42" s="106"/>
      <c r="F42" s="136"/>
      <c r="G42" s="236"/>
      <c r="H42" s="283"/>
      <c r="I42" s="281"/>
      <c r="J42" s="283"/>
      <c r="K42" s="503"/>
    </row>
    <row r="43" spans="1:11" ht="15.75" hidden="1" thickBot="1" x14ac:dyDescent="0.3">
      <c r="A43" s="490"/>
      <c r="B43" s="490"/>
      <c r="C43" s="171"/>
      <c r="D43" s="90"/>
      <c r="E43" s="103"/>
      <c r="F43" s="138"/>
      <c r="G43" s="260"/>
      <c r="H43" s="305"/>
      <c r="I43" s="429"/>
      <c r="J43" s="283"/>
      <c r="K43" s="503"/>
    </row>
    <row r="44" spans="1:11" ht="15.75" hidden="1" thickBot="1" x14ac:dyDescent="0.3">
      <c r="A44" s="493"/>
      <c r="B44" s="493"/>
      <c r="C44" s="171"/>
      <c r="D44" s="90"/>
      <c r="E44" s="179"/>
      <c r="F44" s="46"/>
      <c r="G44" s="110"/>
      <c r="H44" s="108"/>
      <c r="I44" s="280"/>
      <c r="J44" s="283"/>
      <c r="K44" s="503"/>
    </row>
    <row r="45" spans="1:11" hidden="1" x14ac:dyDescent="0.25">
      <c r="A45" s="493"/>
      <c r="B45" s="493"/>
      <c r="C45" s="197"/>
      <c r="D45" s="492"/>
      <c r="E45" s="353"/>
      <c r="F45" s="70"/>
      <c r="G45" s="236"/>
      <c r="H45" s="283"/>
      <c r="I45" s="281"/>
      <c r="J45" s="283"/>
      <c r="K45" s="503"/>
    </row>
    <row r="46" spans="1:11" ht="15.75" hidden="1" thickBot="1" x14ac:dyDescent="0.3">
      <c r="A46" s="493"/>
      <c r="B46" s="493"/>
      <c r="C46" s="492"/>
      <c r="D46" s="492"/>
      <c r="E46" s="353"/>
      <c r="F46" s="72"/>
      <c r="G46" s="261"/>
      <c r="H46" s="303"/>
      <c r="I46" s="428"/>
      <c r="J46" s="283"/>
      <c r="K46" s="503"/>
    </row>
    <row r="47" spans="1:11" ht="15.75" thickBot="1" x14ac:dyDescent="0.3">
      <c r="A47" s="185">
        <v>5</v>
      </c>
      <c r="B47" s="506" t="s">
        <v>28</v>
      </c>
      <c r="C47" s="104" t="s">
        <v>128</v>
      </c>
      <c r="D47" s="16" t="s">
        <v>100</v>
      </c>
      <c r="E47" s="104" t="s">
        <v>191</v>
      </c>
      <c r="F47" s="432" t="s">
        <v>113</v>
      </c>
      <c r="G47" s="37" t="s">
        <v>193</v>
      </c>
      <c r="H47" s="43">
        <v>177591.52</v>
      </c>
      <c r="I47" s="186"/>
      <c r="J47" s="283">
        <v>0</v>
      </c>
      <c r="K47" s="186"/>
    </row>
    <row r="48" spans="1:11" ht="15.75" thickBot="1" x14ac:dyDescent="0.3">
      <c r="A48" s="492"/>
      <c r="B48" s="493"/>
      <c r="C48" s="200" t="s">
        <v>192</v>
      </c>
      <c r="D48" s="6"/>
      <c r="E48" s="200"/>
      <c r="F48" s="54"/>
      <c r="G48" s="21"/>
      <c r="H48" s="235"/>
      <c r="I48" s="186"/>
      <c r="J48" s="283">
        <v>0</v>
      </c>
      <c r="K48" s="283"/>
    </row>
    <row r="49" spans="1:11" hidden="1" x14ac:dyDescent="0.25">
      <c r="A49" s="492"/>
      <c r="B49" s="493"/>
      <c r="C49" s="200"/>
      <c r="D49" s="200"/>
      <c r="E49" s="106"/>
      <c r="F49" s="905"/>
      <c r="G49" s="52"/>
      <c r="H49" s="186"/>
      <c r="I49" s="186"/>
      <c r="J49" s="186"/>
      <c r="K49" s="503"/>
    </row>
    <row r="50" spans="1:11" hidden="1" x14ac:dyDescent="0.25">
      <c r="A50" s="492"/>
      <c r="B50" s="493"/>
      <c r="C50" s="200"/>
      <c r="D50" s="200"/>
      <c r="E50" s="106"/>
      <c r="F50" s="905"/>
      <c r="G50" s="24"/>
      <c r="H50" s="186"/>
      <c r="I50" s="186"/>
      <c r="J50" s="186"/>
      <c r="K50" s="503"/>
    </row>
    <row r="51" spans="1:11" ht="15.75" hidden="1" thickBot="1" x14ac:dyDescent="0.3">
      <c r="A51" s="516"/>
      <c r="B51" s="490"/>
      <c r="C51" s="103"/>
      <c r="D51" s="90"/>
      <c r="E51" s="103"/>
      <c r="F51" s="196"/>
      <c r="G51" s="52"/>
      <c r="H51" s="186"/>
      <c r="I51" s="429"/>
      <c r="J51" s="186"/>
      <c r="K51" s="503"/>
    </row>
    <row r="52" spans="1:11" ht="15.75" thickBot="1" x14ac:dyDescent="0.3">
      <c r="A52" s="1058" t="s">
        <v>10</v>
      </c>
      <c r="B52" s="1059"/>
      <c r="C52" s="1059"/>
      <c r="D52" s="1059"/>
      <c r="E52" s="1059"/>
      <c r="F52" s="1059"/>
      <c r="G52" s="1059"/>
      <c r="H52" s="461">
        <f>SUM(H29:H51)</f>
        <v>177591.52</v>
      </c>
      <c r="I52" s="461">
        <f>SUM(I29:I51)</f>
        <v>0</v>
      </c>
      <c r="J52" s="461">
        <f>SUM(J29:J51)</f>
        <v>0</v>
      </c>
      <c r="K52" s="461">
        <f>SUM(K29:K51)</f>
        <v>0</v>
      </c>
    </row>
    <row r="53" spans="1:11" x14ac:dyDescent="0.25">
      <c r="A53" s="1072">
        <v>1</v>
      </c>
      <c r="B53" s="1074" t="s">
        <v>33</v>
      </c>
      <c r="C53" s="102" t="s">
        <v>128</v>
      </c>
      <c r="D53" s="16" t="s">
        <v>114</v>
      </c>
      <c r="E53" s="104" t="s">
        <v>194</v>
      </c>
      <c r="F53" s="220" t="s">
        <v>113</v>
      </c>
      <c r="G53" s="107" t="s">
        <v>196</v>
      </c>
      <c r="H53" s="27">
        <v>94533.31</v>
      </c>
      <c r="I53" s="20"/>
      <c r="J53" s="105"/>
      <c r="K53" s="502"/>
    </row>
    <row r="54" spans="1:11" ht="15.75" thickBot="1" x14ac:dyDescent="0.3">
      <c r="A54" s="1073"/>
      <c r="B54" s="1075"/>
      <c r="C54" s="103" t="s">
        <v>195</v>
      </c>
      <c r="D54" s="23"/>
      <c r="E54" s="90"/>
      <c r="F54" s="47"/>
      <c r="G54" s="37"/>
      <c r="H54" s="744"/>
      <c r="I54" s="103"/>
      <c r="J54" s="414"/>
      <c r="K54" s="503"/>
    </row>
    <row r="55" spans="1:11" x14ac:dyDescent="0.25">
      <c r="A55" s="224">
        <v>2</v>
      </c>
      <c r="B55" s="1074" t="s">
        <v>33</v>
      </c>
      <c r="C55" s="102" t="s">
        <v>128</v>
      </c>
      <c r="D55" s="16" t="s">
        <v>108</v>
      </c>
      <c r="E55" s="104" t="s">
        <v>197</v>
      </c>
      <c r="F55" s="220" t="s">
        <v>113</v>
      </c>
      <c r="G55" s="1022" t="s">
        <v>199</v>
      </c>
      <c r="H55" s="27">
        <v>55109.45</v>
      </c>
      <c r="I55" s="16"/>
      <c r="J55" s="599"/>
      <c r="K55" s="319"/>
    </row>
    <row r="56" spans="1:11" ht="15.75" thickBot="1" x14ac:dyDescent="0.3">
      <c r="A56" s="226"/>
      <c r="B56" s="1075"/>
      <c r="C56" s="103" t="s">
        <v>198</v>
      </c>
      <c r="D56" s="23"/>
      <c r="E56" s="90"/>
      <c r="F56" s="8"/>
      <c r="G56" s="823"/>
      <c r="H56" s="93"/>
      <c r="I56" s="127"/>
      <c r="J56" s="599"/>
      <c r="K56" s="319"/>
    </row>
    <row r="57" spans="1:11" ht="15.75" hidden="1" thickBot="1" x14ac:dyDescent="0.3">
      <c r="A57" s="224">
        <v>3</v>
      </c>
      <c r="B57" s="1074" t="s">
        <v>33</v>
      </c>
      <c r="C57" s="233"/>
      <c r="D57" s="16"/>
      <c r="E57" s="104"/>
      <c r="F57" s="611"/>
      <c r="G57" s="21"/>
      <c r="H57" s="61"/>
      <c r="I57" s="16"/>
      <c r="J57" s="599"/>
      <c r="K57" s="319"/>
    </row>
    <row r="58" spans="1:11" ht="15.75" hidden="1" thickBot="1" x14ac:dyDescent="0.3">
      <c r="A58" s="226"/>
      <c r="B58" s="1075"/>
      <c r="C58" s="133"/>
      <c r="D58" s="23"/>
      <c r="E58" s="90"/>
      <c r="F58" s="611"/>
      <c r="G58" s="21"/>
      <c r="H58" s="54"/>
      <c r="I58" s="23"/>
      <c r="J58" s="599"/>
      <c r="K58" s="319"/>
    </row>
    <row r="59" spans="1:11" hidden="1" x14ac:dyDescent="0.25">
      <c r="A59" s="224">
        <v>4</v>
      </c>
      <c r="B59" s="1074" t="s">
        <v>33</v>
      </c>
      <c r="C59" s="233"/>
      <c r="D59" s="104"/>
      <c r="E59" s="104"/>
      <c r="F59" s="695"/>
      <c r="G59" s="107"/>
      <c r="H59" s="165"/>
      <c r="I59" s="165"/>
      <c r="J59" s="105"/>
      <c r="K59" s="319"/>
    </row>
    <row r="60" spans="1:11" ht="15.75" hidden="1" thickBot="1" x14ac:dyDescent="0.3">
      <c r="A60" s="226"/>
      <c r="B60" s="1075"/>
      <c r="C60" s="133"/>
      <c r="D60" s="90"/>
      <c r="E60" s="90"/>
      <c r="F60" s="23"/>
      <c r="G60" s="23"/>
      <c r="H60" s="23"/>
      <c r="I60" s="599"/>
      <c r="J60" s="32"/>
      <c r="K60" s="319"/>
    </row>
    <row r="61" spans="1:11" ht="15.75" hidden="1" thickBot="1" x14ac:dyDescent="0.3">
      <c r="A61" s="317">
        <v>5</v>
      </c>
      <c r="B61" s="1074" t="s">
        <v>33</v>
      </c>
      <c r="C61" s="233"/>
      <c r="D61" s="16"/>
      <c r="E61" s="111"/>
      <c r="F61" s="627"/>
      <c r="G61" s="686"/>
      <c r="H61" s="32"/>
      <c r="I61" s="28"/>
      <c r="J61" s="32"/>
      <c r="K61" s="319"/>
    </row>
    <row r="62" spans="1:11" ht="15.75" hidden="1" thickBot="1" x14ac:dyDescent="0.3">
      <c r="A62" s="621"/>
      <c r="B62" s="1075"/>
      <c r="C62" s="172"/>
      <c r="D62" s="6"/>
      <c r="E62" s="7"/>
      <c r="F62" s="23"/>
      <c r="G62" s="23"/>
      <c r="H62" s="373"/>
      <c r="I62" s="142"/>
      <c r="J62" s="620"/>
      <c r="K62" s="200"/>
    </row>
    <row r="63" spans="1:11" ht="15.75" thickBot="1" x14ac:dyDescent="0.3">
      <c r="A63" s="1098" t="s">
        <v>75</v>
      </c>
      <c r="B63" s="1099"/>
      <c r="C63" s="1099"/>
      <c r="D63" s="1099"/>
      <c r="E63" s="1099"/>
      <c r="F63" s="1099"/>
      <c r="G63" s="1099"/>
      <c r="H63" s="460">
        <f>SUM(H53:H62)</f>
        <v>149642.76</v>
      </c>
      <c r="I63" s="460">
        <f t="shared" ref="I63:J63" si="0">SUM(I53:I62)</f>
        <v>0</v>
      </c>
      <c r="J63" s="460">
        <f t="shared" si="0"/>
        <v>0</v>
      </c>
      <c r="K63" s="461">
        <f>SUM(K53:K54)</f>
        <v>0</v>
      </c>
    </row>
    <row r="64" spans="1:11" hidden="1" x14ac:dyDescent="0.25">
      <c r="A64" s="497"/>
      <c r="B64" s="352"/>
      <c r="C64" s="352"/>
      <c r="D64" s="352"/>
      <c r="E64" s="352"/>
      <c r="F64" s="352"/>
      <c r="G64" s="276"/>
      <c r="H64" s="304"/>
      <c r="I64" s="329"/>
      <c r="J64" s="304"/>
      <c r="K64" s="503"/>
    </row>
    <row r="65" spans="1:11" hidden="1" x14ac:dyDescent="0.25">
      <c r="A65" s="498"/>
      <c r="B65" s="508"/>
      <c r="C65" s="508"/>
      <c r="D65" s="508"/>
      <c r="E65" s="508"/>
      <c r="F65" s="508"/>
      <c r="G65" s="274"/>
      <c r="H65" s="283"/>
      <c r="I65" s="300"/>
      <c r="J65" s="283"/>
      <c r="K65" s="503"/>
    </row>
    <row r="66" spans="1:11" ht="15.75" hidden="1" thickBot="1" x14ac:dyDescent="0.3">
      <c r="A66" s="498"/>
      <c r="B66" s="508"/>
      <c r="C66" s="386"/>
      <c r="D66" s="386"/>
      <c r="E66" s="386"/>
      <c r="F66" s="386"/>
      <c r="G66" s="259"/>
      <c r="H66" s="303"/>
      <c r="I66" s="349"/>
      <c r="J66" s="303"/>
      <c r="K66" s="230"/>
    </row>
    <row r="67" spans="1:11" ht="15.75" hidden="1" thickBot="1" x14ac:dyDescent="0.3">
      <c r="A67" s="1109">
        <v>1</v>
      </c>
      <c r="B67" s="504" t="s">
        <v>38</v>
      </c>
      <c r="C67" s="200"/>
      <c r="D67" s="200"/>
      <c r="E67" s="200"/>
      <c r="F67" s="137"/>
      <c r="G67" s="24"/>
      <c r="H67" s="599"/>
      <c r="I67" s="275"/>
      <c r="J67" s="165"/>
      <c r="K67" s="61"/>
    </row>
    <row r="68" spans="1:11" ht="15.75" hidden="1" thickBot="1" x14ac:dyDescent="0.3">
      <c r="A68" s="1094"/>
      <c r="B68" s="494"/>
      <c r="C68" s="200"/>
      <c r="D68" s="200"/>
      <c r="E68" s="200"/>
      <c r="F68" s="294"/>
      <c r="G68" s="261"/>
      <c r="H68" s="305"/>
      <c r="I68" s="331"/>
      <c r="J68" s="305"/>
      <c r="K68" s="309"/>
    </row>
    <row r="69" spans="1:11" ht="15.75" thickBot="1" x14ac:dyDescent="0.3">
      <c r="A69" s="1058" t="s">
        <v>41</v>
      </c>
      <c r="B69" s="1059"/>
      <c r="C69" s="1059"/>
      <c r="D69" s="1059"/>
      <c r="E69" s="1059"/>
      <c r="F69" s="1059"/>
      <c r="G69" s="1110"/>
      <c r="H69" s="467">
        <f>SUM(H67:H68)</f>
        <v>0</v>
      </c>
      <c r="I69" s="467">
        <f t="shared" ref="I69:K69" si="1">SUM(I67:I68)</f>
        <v>0</v>
      </c>
      <c r="J69" s="467">
        <f t="shared" si="1"/>
        <v>0</v>
      </c>
      <c r="K69" s="467">
        <f t="shared" si="1"/>
        <v>0</v>
      </c>
    </row>
    <row r="70" spans="1:11" ht="15.75" hidden="1" thickBot="1" x14ac:dyDescent="0.3">
      <c r="A70" s="1093">
        <v>2</v>
      </c>
      <c r="B70" s="1112" t="s">
        <v>44</v>
      </c>
      <c r="C70" s="102"/>
      <c r="D70" s="104"/>
      <c r="E70" s="104"/>
      <c r="F70" s="245"/>
      <c r="G70" s="80"/>
      <c r="H70" s="80"/>
      <c r="I70" s="446"/>
      <c r="J70" s="402"/>
      <c r="K70" s="502"/>
    </row>
    <row r="71" spans="1:11" ht="15.75" hidden="1" thickBot="1" x14ac:dyDescent="0.3">
      <c r="A71" s="1111"/>
      <c r="B71" s="1113"/>
      <c r="C71" s="103"/>
      <c r="D71" s="90"/>
      <c r="E71" s="90"/>
      <c r="F71" s="199"/>
      <c r="G71" s="54"/>
      <c r="H71" s="54"/>
      <c r="I71" s="447"/>
      <c r="J71" s="308"/>
      <c r="K71" s="503"/>
    </row>
    <row r="72" spans="1:11" ht="15.75" hidden="1" thickBot="1" x14ac:dyDescent="0.3">
      <c r="A72" s="498"/>
      <c r="B72" s="1113"/>
      <c r="C72" s="106"/>
      <c r="D72" s="200"/>
      <c r="E72" s="7"/>
      <c r="F72" s="366"/>
      <c r="G72" s="379"/>
      <c r="H72" s="31"/>
      <c r="I72" s="348"/>
      <c r="J72" s="304"/>
      <c r="K72" s="503"/>
    </row>
    <row r="73" spans="1:11" ht="15.75" hidden="1" thickBot="1" x14ac:dyDescent="0.3">
      <c r="A73" s="498"/>
      <c r="B73" s="1113"/>
      <c r="C73" s="106"/>
      <c r="D73" s="200"/>
      <c r="E73" s="7"/>
      <c r="F73" s="386"/>
      <c r="G73" s="259"/>
      <c r="H73" s="303"/>
      <c r="I73" s="428"/>
      <c r="J73" s="283"/>
      <c r="K73" s="503"/>
    </row>
    <row r="74" spans="1:11" ht="15.75" hidden="1" thickBot="1" x14ac:dyDescent="0.3">
      <c r="A74" s="509"/>
      <c r="B74" s="1113"/>
      <c r="C74" s="102"/>
      <c r="D74" s="104"/>
      <c r="E74" s="20"/>
      <c r="F74" s="102"/>
      <c r="G74" s="296"/>
      <c r="H74" s="102"/>
      <c r="I74" s="111"/>
      <c r="J74" s="283"/>
      <c r="K74" s="503"/>
    </row>
    <row r="75" spans="1:11" ht="15.75" hidden="1" thickBot="1" x14ac:dyDescent="0.3">
      <c r="A75" s="509"/>
      <c r="B75" s="1114"/>
      <c r="C75" s="90"/>
      <c r="D75" s="90"/>
      <c r="E75" s="8"/>
      <c r="F75" s="508"/>
      <c r="G75" s="274"/>
      <c r="H75" s="283"/>
      <c r="I75" s="281"/>
      <c r="J75" s="283"/>
      <c r="K75" s="230"/>
    </row>
    <row r="76" spans="1:11" ht="15.75" thickBot="1" x14ac:dyDescent="0.3">
      <c r="A76" s="1058" t="s">
        <v>45</v>
      </c>
      <c r="B76" s="1059"/>
      <c r="C76" s="1099"/>
      <c r="D76" s="1099"/>
      <c r="E76" s="1099"/>
      <c r="F76" s="1099"/>
      <c r="G76" s="1099"/>
      <c r="H76" s="460">
        <f>SUM(H70:H75)</f>
        <v>0</v>
      </c>
      <c r="I76" s="460">
        <f t="shared" ref="I76:K76" si="2">SUM(I70:I75)</f>
        <v>0</v>
      </c>
      <c r="J76" s="460">
        <f t="shared" si="2"/>
        <v>0</v>
      </c>
      <c r="K76" s="460">
        <f t="shared" si="2"/>
        <v>0</v>
      </c>
    </row>
    <row r="77" spans="1:11" x14ac:dyDescent="0.25">
      <c r="A77" s="1068">
        <v>1</v>
      </c>
      <c r="B77" s="1116" t="s">
        <v>248</v>
      </c>
      <c r="C77" s="104" t="s">
        <v>252</v>
      </c>
      <c r="D77" s="104"/>
      <c r="F77" s="387" t="s">
        <v>113</v>
      </c>
      <c r="G77" s="220" t="s">
        <v>250</v>
      </c>
      <c r="H77" s="51" t="s">
        <v>251</v>
      </c>
      <c r="I77" s="448"/>
      <c r="J77" s="285"/>
      <c r="K77" s="304"/>
    </row>
    <row r="78" spans="1:11" x14ac:dyDescent="0.25">
      <c r="A78" s="1069"/>
      <c r="B78" s="1117"/>
      <c r="C78" s="200"/>
      <c r="D78" s="200"/>
      <c r="E78" s="200"/>
      <c r="F78" s="136"/>
      <c r="G78" s="236"/>
      <c r="H78" s="283"/>
      <c r="I78" s="281"/>
      <c r="J78" s="283"/>
      <c r="K78" s="503"/>
    </row>
    <row r="79" spans="1:11" ht="15.75" thickBot="1" x14ac:dyDescent="0.3">
      <c r="A79" s="1069"/>
      <c r="B79" s="1117"/>
      <c r="C79" s="508"/>
      <c r="D79" s="508"/>
      <c r="E79" s="508"/>
      <c r="F79" s="136"/>
      <c r="G79" s="236"/>
      <c r="H79" s="283"/>
      <c r="I79" s="281"/>
      <c r="J79" s="283"/>
      <c r="K79" s="503"/>
    </row>
    <row r="80" spans="1:11" ht="15.75" hidden="1" thickBot="1" x14ac:dyDescent="0.3">
      <c r="A80" s="1115"/>
      <c r="B80" s="1118"/>
      <c r="C80" s="508"/>
      <c r="D80" s="508"/>
      <c r="E80" s="508"/>
      <c r="F80" s="138"/>
      <c r="G80" s="260"/>
      <c r="H80" s="305"/>
      <c r="I80" s="429"/>
      <c r="J80" s="283"/>
      <c r="K80" s="503"/>
    </row>
    <row r="81" spans="1:11" hidden="1" x14ac:dyDescent="0.25">
      <c r="A81" s="1119">
        <v>1</v>
      </c>
      <c r="B81" s="508"/>
      <c r="C81" s="508"/>
      <c r="D81" s="1121"/>
      <c r="E81" s="508"/>
      <c r="F81" s="508"/>
      <c r="G81" s="274"/>
      <c r="H81" s="283"/>
      <c r="I81" s="281"/>
      <c r="J81" s="283"/>
      <c r="K81" s="503"/>
    </row>
    <row r="82" spans="1:11" hidden="1" x14ac:dyDescent="0.25">
      <c r="A82" s="1119"/>
      <c r="B82" s="508"/>
      <c r="C82" s="508"/>
      <c r="D82" s="1121"/>
      <c r="E82" s="508"/>
      <c r="F82" s="508"/>
      <c r="G82" s="274"/>
      <c r="H82" s="283"/>
      <c r="I82" s="281"/>
      <c r="J82" s="283"/>
      <c r="K82" s="503"/>
    </row>
    <row r="83" spans="1:11" hidden="1" x14ac:dyDescent="0.25">
      <c r="A83" s="1119"/>
      <c r="B83" s="508"/>
      <c r="C83" s="508"/>
      <c r="D83" s="1121"/>
      <c r="E83" s="508"/>
      <c r="F83" s="508"/>
      <c r="G83" s="274"/>
      <c r="H83" s="283"/>
      <c r="I83" s="281"/>
      <c r="J83" s="283"/>
      <c r="K83" s="503"/>
    </row>
    <row r="84" spans="1:11" hidden="1" x14ac:dyDescent="0.25">
      <c r="A84" s="1119"/>
      <c r="B84" s="508"/>
      <c r="C84" s="508"/>
      <c r="D84" s="1121"/>
      <c r="E84" s="508"/>
      <c r="F84" s="508"/>
      <c r="G84" s="274"/>
      <c r="H84" s="283"/>
      <c r="I84" s="281"/>
      <c r="J84" s="283"/>
      <c r="K84" s="503"/>
    </row>
    <row r="85" spans="1:11" hidden="1" x14ac:dyDescent="0.25">
      <c r="A85" s="1119"/>
      <c r="B85" s="508"/>
      <c r="C85" s="508"/>
      <c r="D85" s="1121"/>
      <c r="E85" s="508"/>
      <c r="F85" s="508"/>
      <c r="G85" s="274"/>
      <c r="H85" s="283"/>
      <c r="I85" s="281"/>
      <c r="J85" s="283"/>
      <c r="K85" s="503"/>
    </row>
    <row r="86" spans="1:11" hidden="1" x14ac:dyDescent="0.25">
      <c r="A86" s="1119"/>
      <c r="B86" s="508"/>
      <c r="C86" s="508"/>
      <c r="D86" s="1121"/>
      <c r="E86" s="508"/>
      <c r="F86" s="508"/>
      <c r="G86" s="274"/>
      <c r="H86" s="283"/>
      <c r="I86" s="281"/>
      <c r="J86" s="283"/>
      <c r="K86" s="503"/>
    </row>
    <row r="87" spans="1:11" hidden="1" x14ac:dyDescent="0.25">
      <c r="A87" s="1119"/>
      <c r="B87" s="508"/>
      <c r="C87" s="508"/>
      <c r="D87" s="1121"/>
      <c r="E87" s="508"/>
      <c r="F87" s="508"/>
      <c r="G87" s="274"/>
      <c r="H87" s="283"/>
      <c r="I87" s="281"/>
      <c r="J87" s="283"/>
      <c r="K87" s="503"/>
    </row>
    <row r="88" spans="1:11" hidden="1" x14ac:dyDescent="0.25">
      <c r="A88" s="1119"/>
      <c r="B88" s="508"/>
      <c r="C88" s="508"/>
      <c r="D88" s="1121"/>
      <c r="E88" s="508"/>
      <c r="F88" s="508"/>
      <c r="G88" s="274"/>
      <c r="H88" s="283"/>
      <c r="I88" s="281"/>
      <c r="J88" s="283"/>
      <c r="K88" s="503"/>
    </row>
    <row r="89" spans="1:11" hidden="1" x14ac:dyDescent="0.25">
      <c r="A89" s="1119"/>
      <c r="B89" s="508"/>
      <c r="C89" s="508"/>
      <c r="D89" s="508"/>
      <c r="E89" s="508"/>
      <c r="F89" s="508"/>
      <c r="G89" s="274"/>
      <c r="H89" s="283"/>
      <c r="I89" s="281"/>
      <c r="J89" s="283"/>
      <c r="K89" s="503"/>
    </row>
    <row r="90" spans="1:11" hidden="1" x14ac:dyDescent="0.25">
      <c r="A90" s="1119"/>
      <c r="B90" s="508"/>
      <c r="C90" s="508"/>
      <c r="D90" s="508"/>
      <c r="E90" s="508"/>
      <c r="F90" s="508"/>
      <c r="G90" s="274"/>
      <c r="H90" s="283"/>
      <c r="I90" s="281"/>
      <c r="J90" s="283"/>
      <c r="K90" s="503"/>
    </row>
    <row r="91" spans="1:11" ht="15.75" hidden="1" thickBot="1" x14ac:dyDescent="0.3">
      <c r="A91" s="1120"/>
      <c r="B91" s="386"/>
      <c r="C91" s="386"/>
      <c r="D91" s="386"/>
      <c r="E91" s="386"/>
      <c r="F91" s="386"/>
      <c r="G91" s="259"/>
      <c r="H91" s="303"/>
      <c r="I91" s="428"/>
      <c r="J91" s="283"/>
      <c r="K91" s="230"/>
    </row>
    <row r="92" spans="1:11" ht="15.75" thickBot="1" x14ac:dyDescent="0.3">
      <c r="A92" s="1058" t="s">
        <v>249</v>
      </c>
      <c r="B92" s="1059"/>
      <c r="C92" s="1059"/>
      <c r="D92" s="1059"/>
      <c r="E92" s="1059"/>
      <c r="F92" s="1059"/>
      <c r="G92" s="1059"/>
      <c r="H92" s="461">
        <v>7698.69</v>
      </c>
      <c r="I92" s="461">
        <f t="shared" ref="I92:K92" si="3">SUM(I77:I91)</f>
        <v>0</v>
      </c>
      <c r="J92" s="461">
        <f t="shared" si="3"/>
        <v>0</v>
      </c>
      <c r="K92" s="461">
        <f t="shared" si="3"/>
        <v>0</v>
      </c>
    </row>
    <row r="93" spans="1:11" ht="15.75" thickBot="1" x14ac:dyDescent="0.3">
      <c r="A93" s="853">
        <v>1</v>
      </c>
      <c r="B93" s="1084" t="s">
        <v>32</v>
      </c>
      <c r="C93" s="102" t="s">
        <v>127</v>
      </c>
      <c r="D93" s="104" t="s">
        <v>122</v>
      </c>
      <c r="E93" s="16" t="s">
        <v>206</v>
      </c>
      <c r="F93" s="993" t="s">
        <v>113</v>
      </c>
      <c r="G93" s="30" t="s">
        <v>208</v>
      </c>
      <c r="H93" s="30">
        <v>45448.36</v>
      </c>
      <c r="I93" s="80"/>
      <c r="J93" s="27"/>
      <c r="K93" s="189"/>
    </row>
    <row r="94" spans="1:11" ht="15.75" thickBot="1" x14ac:dyDescent="0.3">
      <c r="A94" s="854"/>
      <c r="B94" s="1085"/>
      <c r="C94" s="103" t="s">
        <v>207</v>
      </c>
      <c r="D94" s="90"/>
      <c r="E94" s="23"/>
      <c r="F94" s="23"/>
      <c r="G94" s="90"/>
      <c r="H94" s="90"/>
      <c r="I94" s="430"/>
      <c r="J94" s="193"/>
      <c r="K94" s="309"/>
    </row>
    <row r="95" spans="1:11" ht="15.75" thickBot="1" x14ac:dyDescent="0.3">
      <c r="A95" s="846">
        <v>2</v>
      </c>
      <c r="B95" s="843" t="s">
        <v>32</v>
      </c>
      <c r="C95" s="102" t="s">
        <v>127</v>
      </c>
      <c r="D95" s="104" t="s">
        <v>120</v>
      </c>
      <c r="E95" s="16" t="s">
        <v>209</v>
      </c>
      <c r="F95" s="993" t="s">
        <v>113</v>
      </c>
      <c r="G95" s="30" t="s">
        <v>211</v>
      </c>
      <c r="H95" s="80">
        <v>79976.070000000007</v>
      </c>
      <c r="I95" s="137"/>
      <c r="J95" s="72"/>
      <c r="K95" s="189"/>
    </row>
    <row r="96" spans="1:11" ht="15.75" thickBot="1" x14ac:dyDescent="0.3">
      <c r="A96" s="847"/>
      <c r="B96" s="844"/>
      <c r="C96" s="103" t="s">
        <v>210</v>
      </c>
      <c r="D96" s="90"/>
      <c r="E96" s="23"/>
      <c r="F96" s="138"/>
      <c r="G96" s="21"/>
      <c r="H96" s="279"/>
      <c r="I96" s="136"/>
      <c r="J96" s="394"/>
      <c r="K96" s="309"/>
    </row>
    <row r="97" spans="1:11" ht="15.75" thickBot="1" x14ac:dyDescent="0.3">
      <c r="A97" s="849">
        <v>3</v>
      </c>
      <c r="B97" s="843" t="s">
        <v>32</v>
      </c>
      <c r="C97" s="102" t="s">
        <v>127</v>
      </c>
      <c r="D97" s="104" t="s">
        <v>124</v>
      </c>
      <c r="E97" s="16" t="s">
        <v>212</v>
      </c>
      <c r="F97" s="993" t="s">
        <v>113</v>
      </c>
      <c r="G97" s="30" t="s">
        <v>205</v>
      </c>
      <c r="H97" s="80">
        <v>74271.839999999997</v>
      </c>
      <c r="I97" s="72"/>
      <c r="J97" s="291"/>
      <c r="K97" s="200"/>
    </row>
    <row r="98" spans="1:11" ht="30.75" thickBot="1" x14ac:dyDescent="0.3">
      <c r="A98" s="847"/>
      <c r="B98" s="848"/>
      <c r="C98" s="1023" t="s">
        <v>213</v>
      </c>
      <c r="D98" s="90"/>
      <c r="E98" s="23"/>
      <c r="F98" s="60"/>
      <c r="G98" s="25"/>
      <c r="H98" s="72"/>
      <c r="I98" s="54"/>
      <c r="J98" s="108"/>
      <c r="K98" s="200"/>
    </row>
    <row r="99" spans="1:11" ht="15.75" thickBot="1" x14ac:dyDescent="0.3">
      <c r="A99" s="1076">
        <v>4</v>
      </c>
      <c r="B99" s="1078" t="s">
        <v>32</v>
      </c>
      <c r="C99" s="102" t="s">
        <v>127</v>
      </c>
      <c r="D99" s="104" t="s">
        <v>115</v>
      </c>
      <c r="E99" s="16" t="s">
        <v>214</v>
      </c>
      <c r="F99" s="993" t="s">
        <v>113</v>
      </c>
      <c r="G99" s="30" t="s">
        <v>216</v>
      </c>
      <c r="H99" s="80">
        <v>436060.31</v>
      </c>
      <c r="I99" s="79"/>
      <c r="J99" s="80"/>
      <c r="K99" s="189"/>
    </row>
    <row r="100" spans="1:11" ht="15.75" thickBot="1" x14ac:dyDescent="0.3">
      <c r="A100" s="1077"/>
      <c r="B100" s="1079"/>
      <c r="C100" s="103" t="s">
        <v>215</v>
      </c>
      <c r="D100" s="90"/>
      <c r="E100" s="23"/>
      <c r="F100" s="70"/>
      <c r="G100" s="24"/>
      <c r="H100" s="70"/>
      <c r="I100" s="576"/>
      <c r="J100" s="307"/>
      <c r="K100" s="309"/>
    </row>
    <row r="101" spans="1:11" ht="15.75" thickBot="1" x14ac:dyDescent="0.3">
      <c r="A101" s="1080">
        <v>5</v>
      </c>
      <c r="B101" s="1082" t="s">
        <v>32</v>
      </c>
      <c r="C101" s="102" t="s">
        <v>127</v>
      </c>
      <c r="D101" s="104" t="s">
        <v>121</v>
      </c>
      <c r="E101" s="16" t="s">
        <v>217</v>
      </c>
      <c r="F101" s="993" t="s">
        <v>113</v>
      </c>
      <c r="G101" s="30" t="s">
        <v>219</v>
      </c>
      <c r="H101" s="80">
        <v>46973.84</v>
      </c>
      <c r="I101" s="220"/>
      <c r="J101" s="80"/>
      <c r="K101" s="189"/>
    </row>
    <row r="102" spans="1:11" ht="15.75" thickBot="1" x14ac:dyDescent="0.3">
      <c r="A102" s="1081"/>
      <c r="B102" s="1083"/>
      <c r="C102" s="106" t="s">
        <v>218</v>
      </c>
      <c r="D102" s="200"/>
      <c r="E102" s="6"/>
      <c r="F102" s="39"/>
      <c r="G102" s="24"/>
      <c r="H102" s="70"/>
      <c r="I102" s="8"/>
      <c r="J102" s="90"/>
      <c r="K102" s="309"/>
    </row>
    <row r="103" spans="1:11" ht="15.75" thickBot="1" x14ac:dyDescent="0.3">
      <c r="A103" s="1086">
        <v>6</v>
      </c>
      <c r="B103" s="981" t="s">
        <v>32</v>
      </c>
      <c r="C103" s="104" t="s">
        <v>127</v>
      </c>
      <c r="D103" s="16" t="s">
        <v>119</v>
      </c>
      <c r="E103" s="104" t="s">
        <v>220</v>
      </c>
      <c r="F103" s="993" t="s">
        <v>113</v>
      </c>
      <c r="G103" s="107" t="s">
        <v>222</v>
      </c>
      <c r="H103" s="102">
        <v>490400.83</v>
      </c>
      <c r="I103" s="67"/>
      <c r="J103" s="277"/>
      <c r="K103" s="39"/>
    </row>
    <row r="104" spans="1:11" ht="15.75" thickBot="1" x14ac:dyDescent="0.3">
      <c r="A104" s="1087"/>
      <c r="B104" s="982"/>
      <c r="C104" s="200" t="s">
        <v>221</v>
      </c>
      <c r="D104" s="6"/>
      <c r="E104" s="200"/>
      <c r="F104" s="136"/>
      <c r="G104" s="24"/>
      <c r="H104" s="278"/>
      <c r="I104" s="39"/>
      <c r="J104" s="277"/>
      <c r="K104" s="47"/>
    </row>
    <row r="105" spans="1:11" ht="15.75" hidden="1" thickBot="1" x14ac:dyDescent="0.3">
      <c r="A105" s="986"/>
      <c r="B105" s="983"/>
      <c r="C105" s="23"/>
      <c r="D105" s="694"/>
      <c r="E105" s="373"/>
      <c r="F105" s="138"/>
      <c r="G105" s="21"/>
      <c r="H105" s="279"/>
      <c r="I105" s="39"/>
      <c r="J105" s="277"/>
      <c r="K105" s="617"/>
    </row>
    <row r="106" spans="1:11" ht="15.75" thickBot="1" x14ac:dyDescent="0.3">
      <c r="A106" s="985">
        <v>7</v>
      </c>
      <c r="B106" s="1082" t="s">
        <v>32</v>
      </c>
      <c r="C106" s="1018" t="s">
        <v>128</v>
      </c>
      <c r="D106" s="16" t="s">
        <v>142</v>
      </c>
      <c r="E106" s="200" t="s">
        <v>174</v>
      </c>
      <c r="F106" s="794" t="s">
        <v>113</v>
      </c>
      <c r="G106" s="29" t="s">
        <v>223</v>
      </c>
      <c r="H106" s="572">
        <v>101411.19</v>
      </c>
      <c r="I106" s="46"/>
      <c r="J106" s="277"/>
      <c r="K106" s="617"/>
    </row>
    <row r="107" spans="1:11" ht="15.75" thickBot="1" x14ac:dyDescent="0.3">
      <c r="A107" s="986"/>
      <c r="B107" s="1083"/>
      <c r="C107" s="200" t="s">
        <v>175</v>
      </c>
      <c r="D107" s="6"/>
      <c r="E107" s="200"/>
      <c r="F107" s="199"/>
      <c r="G107" s="21"/>
      <c r="H107" s="279"/>
      <c r="I107" s="46"/>
      <c r="J107" s="277"/>
      <c r="K107" s="617"/>
    </row>
    <row r="108" spans="1:11" ht="15.75" thickBot="1" x14ac:dyDescent="0.3">
      <c r="A108" s="985">
        <v>8</v>
      </c>
      <c r="B108" s="1082" t="s">
        <v>32</v>
      </c>
      <c r="C108" s="104" t="s">
        <v>128</v>
      </c>
      <c r="D108" s="16" t="s">
        <v>118</v>
      </c>
      <c r="E108" s="104" t="s">
        <v>224</v>
      </c>
      <c r="F108" s="794" t="s">
        <v>113</v>
      </c>
      <c r="G108" s="29" t="s">
        <v>226</v>
      </c>
      <c r="H108" s="572">
        <v>100000</v>
      </c>
      <c r="I108" s="46"/>
      <c r="J108" s="277"/>
      <c r="K108" s="636"/>
    </row>
    <row r="109" spans="1:11" ht="15.75" thickBot="1" x14ac:dyDescent="0.3">
      <c r="A109" s="986"/>
      <c r="B109" s="1083"/>
      <c r="C109" s="200" t="s">
        <v>225</v>
      </c>
      <c r="D109" s="6"/>
      <c r="E109" s="200"/>
      <c r="F109" s="199"/>
      <c r="G109" s="21"/>
      <c r="H109" s="234"/>
      <c r="I109" s="46"/>
      <c r="J109" s="277"/>
      <c r="K109" s="636"/>
    </row>
    <row r="110" spans="1:11" ht="15.75" thickBot="1" x14ac:dyDescent="0.3">
      <c r="A110" s="985">
        <v>9</v>
      </c>
      <c r="B110" s="1082" t="s">
        <v>32</v>
      </c>
      <c r="C110" s="104" t="s">
        <v>128</v>
      </c>
      <c r="D110" s="16" t="s">
        <v>145</v>
      </c>
      <c r="E110" s="104" t="s">
        <v>227</v>
      </c>
      <c r="F110" s="794" t="s">
        <v>113</v>
      </c>
      <c r="G110" s="30" t="s">
        <v>229</v>
      </c>
      <c r="H110" s="95">
        <v>15000</v>
      </c>
      <c r="I110" s="46"/>
      <c r="J110" s="277"/>
      <c r="K110" s="636"/>
    </row>
    <row r="111" spans="1:11" ht="15.75" thickBot="1" x14ac:dyDescent="0.3">
      <c r="A111" s="986"/>
      <c r="B111" s="1083"/>
      <c r="C111" s="90" t="s">
        <v>228</v>
      </c>
      <c r="D111" s="23"/>
      <c r="E111" s="90"/>
      <c r="F111" s="199"/>
      <c r="G111" s="21"/>
      <c r="H111" s="234"/>
      <c r="I111" s="166"/>
      <c r="J111" s="277"/>
      <c r="K111" s="636"/>
    </row>
    <row r="112" spans="1:11" ht="15.75" thickBot="1" x14ac:dyDescent="0.3">
      <c r="A112" s="985">
        <v>10</v>
      </c>
      <c r="B112" s="1082" t="s">
        <v>32</v>
      </c>
      <c r="C112" s="148" t="s">
        <v>128</v>
      </c>
      <c r="D112" s="16" t="s">
        <v>103</v>
      </c>
      <c r="E112" s="104" t="s">
        <v>230</v>
      </c>
      <c r="F112" s="794" t="s">
        <v>113</v>
      </c>
      <c r="G112" s="30" t="s">
        <v>190</v>
      </c>
      <c r="H112" s="95">
        <v>75000</v>
      </c>
      <c r="I112" s="39"/>
      <c r="J112" s="277"/>
      <c r="K112" s="636"/>
    </row>
    <row r="113" spans="1:13" ht="15.75" thickBot="1" x14ac:dyDescent="0.3">
      <c r="A113" s="986"/>
      <c r="B113" s="1083"/>
      <c r="C113" s="103" t="s">
        <v>231</v>
      </c>
      <c r="D113" s="23"/>
      <c r="E113" s="90"/>
      <c r="F113" s="199"/>
      <c r="G113" s="21"/>
      <c r="H113" s="234"/>
      <c r="I113" s="39"/>
      <c r="J113" s="277"/>
      <c r="K113" s="39"/>
    </row>
    <row r="114" spans="1:13" ht="15.75" thickBot="1" x14ac:dyDescent="0.3">
      <c r="A114" s="985">
        <v>11</v>
      </c>
      <c r="B114" s="1082" t="s">
        <v>32</v>
      </c>
      <c r="C114" s="102" t="s">
        <v>128</v>
      </c>
      <c r="D114" s="16" t="s">
        <v>232</v>
      </c>
      <c r="E114" s="104" t="s">
        <v>233</v>
      </c>
      <c r="F114" s="47" t="s">
        <v>113</v>
      </c>
      <c r="G114" s="21" t="s">
        <v>235</v>
      </c>
      <c r="H114" s="54">
        <v>12075.16</v>
      </c>
      <c r="I114" s="39"/>
      <c r="J114" s="277"/>
      <c r="K114" s="337"/>
      <c r="M114" s="44"/>
    </row>
    <row r="115" spans="1:13" ht="15.75" thickBot="1" x14ac:dyDescent="0.3">
      <c r="A115" s="986"/>
      <c r="B115" s="1083"/>
      <c r="C115" s="106" t="s">
        <v>234</v>
      </c>
      <c r="D115" s="6"/>
      <c r="E115" s="200"/>
      <c r="F115" s="28"/>
      <c r="G115" s="988"/>
      <c r="H115" s="184"/>
      <c r="I115" s="39"/>
      <c r="J115" s="277"/>
      <c r="K115" s="337"/>
    </row>
    <row r="116" spans="1:13" ht="15.75" thickBot="1" x14ac:dyDescent="0.3">
      <c r="A116" s="951">
        <v>12</v>
      </c>
      <c r="B116" s="1090" t="s">
        <v>32</v>
      </c>
      <c r="C116" s="104" t="s">
        <v>128</v>
      </c>
      <c r="D116" s="16" t="s">
        <v>106</v>
      </c>
      <c r="E116" s="104" t="s">
        <v>236</v>
      </c>
      <c r="F116" s="47" t="s">
        <v>113</v>
      </c>
      <c r="G116" s="37" t="s">
        <v>238</v>
      </c>
      <c r="H116" s="235">
        <v>6822.18</v>
      </c>
      <c r="I116" s="873"/>
      <c r="J116" s="277"/>
      <c r="K116" s="337"/>
    </row>
    <row r="117" spans="1:13" ht="15.75" thickBot="1" x14ac:dyDescent="0.3">
      <c r="A117" s="952"/>
      <c r="B117" s="1091"/>
      <c r="C117" s="1024" t="s">
        <v>237</v>
      </c>
      <c r="D117" s="6"/>
      <c r="E117" s="200"/>
      <c r="F117" s="136"/>
      <c r="G117" s="24"/>
      <c r="H117" s="70"/>
      <c r="I117" s="757"/>
      <c r="J117" s="277"/>
      <c r="K117" s="337"/>
    </row>
    <row r="118" spans="1:13" ht="15.75" thickBot="1" x14ac:dyDescent="0.3">
      <c r="A118" s="1088">
        <v>13</v>
      </c>
      <c r="B118" s="1089" t="s">
        <v>32</v>
      </c>
      <c r="C118" s="106" t="s">
        <v>128</v>
      </c>
      <c r="D118" s="6" t="s">
        <v>105</v>
      </c>
      <c r="E118" s="200" t="s">
        <v>239</v>
      </c>
      <c r="F118" s="47" t="s">
        <v>113</v>
      </c>
      <c r="G118" s="37" t="s">
        <v>241</v>
      </c>
      <c r="H118" s="235">
        <v>23830.05</v>
      </c>
      <c r="I118" s="386"/>
      <c r="J118" s="277"/>
      <c r="K118" s="614"/>
    </row>
    <row r="119" spans="1:13" ht="15.75" thickBot="1" x14ac:dyDescent="0.3">
      <c r="A119" s="1088"/>
      <c r="B119" s="1085"/>
      <c r="C119" s="106" t="s">
        <v>240</v>
      </c>
      <c r="D119" s="6"/>
      <c r="E119" s="200"/>
      <c r="F119" s="136"/>
      <c r="G119" s="24"/>
      <c r="H119" s="70"/>
      <c r="I119" s="386"/>
      <c r="J119" s="277"/>
      <c r="K119" s="614"/>
    </row>
    <row r="120" spans="1:13" ht="15.75" thickBot="1" x14ac:dyDescent="0.3">
      <c r="A120" s="1080">
        <v>14</v>
      </c>
      <c r="B120" s="416" t="s">
        <v>32</v>
      </c>
      <c r="C120" s="104" t="s">
        <v>128</v>
      </c>
      <c r="D120" s="16" t="s">
        <v>131</v>
      </c>
      <c r="E120" s="104" t="s">
        <v>242</v>
      </c>
      <c r="F120" s="47" t="s">
        <v>113</v>
      </c>
      <c r="G120" s="37" t="s">
        <v>244</v>
      </c>
      <c r="H120" s="235">
        <v>10843.34</v>
      </c>
      <c r="I120" s="39"/>
      <c r="J120" s="41"/>
      <c r="K120" s="503"/>
    </row>
    <row r="121" spans="1:13" ht="15.75" thickBot="1" x14ac:dyDescent="0.3">
      <c r="A121" s="1092"/>
      <c r="B121" s="922"/>
      <c r="C121" s="200" t="s">
        <v>243</v>
      </c>
      <c r="D121" s="6"/>
      <c r="E121" s="200"/>
      <c r="F121" s="136"/>
      <c r="G121" s="24"/>
      <c r="H121" s="70"/>
      <c r="I121" s="138"/>
      <c r="J121" s="70"/>
      <c r="K121" s="503"/>
    </row>
    <row r="122" spans="1:13" ht="15.75" hidden="1" customHeight="1" thickBot="1" x14ac:dyDescent="0.3">
      <c r="A122" s="1081"/>
      <c r="B122" s="684"/>
      <c r="C122" s="90"/>
      <c r="D122" s="90"/>
      <c r="E122" s="8"/>
      <c r="F122" s="138"/>
      <c r="G122" s="37"/>
      <c r="H122" s="864"/>
      <c r="I122" s="60"/>
      <c r="J122" s="72"/>
      <c r="K122" s="230"/>
    </row>
    <row r="123" spans="1:13" hidden="1" x14ac:dyDescent="0.25">
      <c r="A123" s="1093">
        <v>15</v>
      </c>
      <c r="B123" s="843" t="s">
        <v>32</v>
      </c>
      <c r="C123" s="104"/>
      <c r="D123" s="16"/>
      <c r="E123" s="20"/>
      <c r="F123" s="794"/>
      <c r="G123" s="30"/>
      <c r="H123" s="95"/>
      <c r="I123" s="220"/>
      <c r="J123" s="691"/>
      <c r="K123" s="189"/>
    </row>
    <row r="124" spans="1:13" ht="15.75" hidden="1" thickBot="1" x14ac:dyDescent="0.3">
      <c r="A124" s="1094"/>
      <c r="B124" s="844"/>
      <c r="C124" s="200"/>
      <c r="D124" s="6"/>
      <c r="E124" s="7"/>
      <c r="F124" s="40"/>
      <c r="G124" s="85"/>
      <c r="H124" s="865"/>
      <c r="I124" s="576"/>
      <c r="J124" s="279"/>
      <c r="K124" s="503"/>
    </row>
    <row r="125" spans="1:13" ht="15.75" hidden="1" thickBot="1" x14ac:dyDescent="0.3">
      <c r="A125" s="1095">
        <v>16</v>
      </c>
      <c r="B125" s="1089" t="s">
        <v>32</v>
      </c>
      <c r="C125" s="104"/>
      <c r="D125" s="16"/>
      <c r="E125" s="104"/>
      <c r="F125" s="137"/>
      <c r="G125" s="29"/>
      <c r="H125" s="42"/>
      <c r="I125" s="220"/>
      <c r="J125" s="41"/>
      <c r="K125" s="235"/>
    </row>
    <row r="126" spans="1:13" ht="15.75" hidden="1" thickBot="1" x14ac:dyDescent="0.3">
      <c r="A126" s="1094"/>
      <c r="B126" s="1085"/>
      <c r="C126" s="90"/>
      <c r="D126" s="23"/>
      <c r="E126" s="90"/>
      <c r="F126" s="47"/>
      <c r="G126" s="37"/>
      <c r="H126" s="744"/>
      <c r="I126" s="431"/>
      <c r="J126" s="307"/>
      <c r="K126" s="503"/>
    </row>
    <row r="127" spans="1:13" hidden="1" x14ac:dyDescent="0.25">
      <c r="A127" s="1080">
        <v>17</v>
      </c>
      <c r="B127" s="1096" t="s">
        <v>32</v>
      </c>
      <c r="C127" s="102"/>
      <c r="D127" s="742"/>
      <c r="E127" s="104"/>
      <c r="F127" s="136"/>
      <c r="G127" s="24"/>
      <c r="H127" s="70"/>
      <c r="I127" s="220"/>
      <c r="J127" s="80"/>
      <c r="K127" s="503"/>
    </row>
    <row r="128" spans="1:13" hidden="1" x14ac:dyDescent="0.25">
      <c r="A128" s="1092"/>
      <c r="B128" s="1097"/>
      <c r="C128" s="106"/>
      <c r="D128" s="6"/>
      <c r="E128" s="200"/>
      <c r="F128" s="136"/>
      <c r="G128" s="24"/>
      <c r="H128" s="70"/>
      <c r="I128" s="70"/>
      <c r="J128" s="92"/>
      <c r="K128" s="230"/>
    </row>
    <row r="129" spans="1:11" ht="15.75" hidden="1" thickBot="1" x14ac:dyDescent="0.3">
      <c r="A129" s="1092"/>
      <c r="B129" s="1097"/>
      <c r="C129" s="200"/>
      <c r="D129" s="200"/>
      <c r="E129" s="200"/>
      <c r="F129" s="136"/>
      <c r="G129" s="24"/>
      <c r="H129" s="70"/>
      <c r="I129" s="72"/>
      <c r="J129" s="279"/>
      <c r="K129" s="309"/>
    </row>
    <row r="130" spans="1:11" ht="15.75" hidden="1" thickBot="1" x14ac:dyDescent="0.3">
      <c r="A130" s="756"/>
      <c r="B130" s="760"/>
      <c r="C130" s="200"/>
      <c r="D130" s="200"/>
      <c r="E130" s="200"/>
      <c r="F130" s="245"/>
      <c r="G130" s="24"/>
      <c r="H130" s="454"/>
      <c r="I130" s="757"/>
      <c r="J130" s="277"/>
      <c r="K130" s="502"/>
    </row>
    <row r="131" spans="1:11" ht="15.75" hidden="1" thickBot="1" x14ac:dyDescent="0.3">
      <c r="A131" s="756"/>
      <c r="B131" s="760"/>
      <c r="C131" s="200"/>
      <c r="D131" s="200"/>
      <c r="E131" s="200"/>
      <c r="F131" s="245"/>
      <c r="G131" s="24"/>
      <c r="H131" s="454"/>
      <c r="I131" s="757"/>
      <c r="J131" s="278"/>
      <c r="K131" s="503"/>
    </row>
    <row r="132" spans="1:11" ht="15.75" hidden="1" thickBot="1" x14ac:dyDescent="0.3">
      <c r="A132" s="845"/>
      <c r="B132" s="760"/>
      <c r="C132" s="200"/>
      <c r="D132" s="200"/>
      <c r="E132" s="200"/>
      <c r="F132" s="858"/>
      <c r="G132" s="25"/>
      <c r="H132" s="866"/>
      <c r="I132" s="235"/>
      <c r="J132" s="278"/>
      <c r="K132" s="503"/>
    </row>
    <row r="133" spans="1:11" ht="15.75" hidden="1" thickBot="1" x14ac:dyDescent="0.3">
      <c r="A133" s="846">
        <v>18</v>
      </c>
      <c r="B133" s="843" t="s">
        <v>32</v>
      </c>
      <c r="C133" s="27"/>
      <c r="D133" s="104"/>
      <c r="E133" s="16"/>
      <c r="F133" s="906"/>
      <c r="G133" s="21"/>
      <c r="H133" s="54"/>
      <c r="I133" s="321"/>
      <c r="J133" s="278"/>
      <c r="K133" s="503"/>
    </row>
    <row r="134" spans="1:11" ht="15.75" hidden="1" thickBot="1" x14ac:dyDescent="0.3">
      <c r="A134" s="847"/>
      <c r="B134" s="844"/>
      <c r="C134" s="26"/>
      <c r="D134" s="200"/>
      <c r="E134" s="6"/>
      <c r="F134" s="919"/>
      <c r="G134" s="25"/>
      <c r="H134" s="386"/>
      <c r="I134" s="39"/>
      <c r="J134" s="278">
        <v>0</v>
      </c>
      <c r="K134" s="503"/>
    </row>
    <row r="135" spans="1:11" hidden="1" x14ac:dyDescent="0.25">
      <c r="A135" s="856">
        <v>19</v>
      </c>
      <c r="B135" s="416" t="s">
        <v>32</v>
      </c>
      <c r="C135" s="104"/>
      <c r="D135" s="16"/>
      <c r="E135" s="104"/>
      <c r="F135" s="137"/>
      <c r="G135" s="30"/>
      <c r="H135" s="277"/>
      <c r="I135" s="166"/>
      <c r="J135" s="227"/>
      <c r="K135" s="503"/>
    </row>
    <row r="136" spans="1:11" ht="15.75" hidden="1" thickBot="1" x14ac:dyDescent="0.3">
      <c r="A136" s="857"/>
      <c r="B136" s="852"/>
      <c r="C136" s="90"/>
      <c r="D136" s="23"/>
      <c r="E136" s="90"/>
      <c r="F136" s="54"/>
      <c r="G136" s="37"/>
      <c r="H136" s="864"/>
      <c r="I136" s="321"/>
      <c r="J136" s="70"/>
      <c r="K136" s="503"/>
    </row>
    <row r="137" spans="1:11" ht="15.75" hidden="1" thickBot="1" x14ac:dyDescent="0.3">
      <c r="A137" s="507">
        <v>20</v>
      </c>
      <c r="B137" s="416" t="s">
        <v>32</v>
      </c>
      <c r="C137" s="200"/>
      <c r="D137" s="6"/>
      <c r="E137" s="7"/>
      <c r="F137" s="166"/>
      <c r="G137" s="59"/>
      <c r="H137" s="227"/>
      <c r="I137" s="84"/>
      <c r="J137" s="54"/>
      <c r="K137" s="503"/>
    </row>
    <row r="138" spans="1:11" ht="15.75" hidden="1" thickBot="1" x14ac:dyDescent="0.3">
      <c r="A138" s="797"/>
      <c r="B138" s="798"/>
      <c r="C138" s="200"/>
      <c r="D138" s="6"/>
      <c r="E138" s="7"/>
      <c r="F138" s="138"/>
      <c r="G138" s="21"/>
      <c r="H138" s="54"/>
      <c r="I138" s="441"/>
      <c r="J138" s="54"/>
      <c r="K138" s="799"/>
    </row>
    <row r="139" spans="1:11" ht="15.75" hidden="1" customHeight="1" thickBot="1" x14ac:dyDescent="0.3">
      <c r="A139" s="499">
        <v>21</v>
      </c>
      <c r="B139" s="416" t="s">
        <v>32</v>
      </c>
      <c r="C139" s="104"/>
      <c r="D139" s="16"/>
      <c r="E139" s="104"/>
      <c r="F139" s="906"/>
      <c r="G139" s="907"/>
      <c r="H139" s="220"/>
      <c r="I139" s="80"/>
      <c r="J139" s="54"/>
      <c r="K139" s="503"/>
    </row>
    <row r="140" spans="1:11" ht="15.75" hidden="1" customHeight="1" thickBot="1" x14ac:dyDescent="0.3">
      <c r="A140" s="500"/>
      <c r="B140" s="501"/>
      <c r="C140" s="90"/>
      <c r="D140" s="23"/>
      <c r="E140" s="90"/>
      <c r="F140" s="23"/>
      <c r="G140" s="23"/>
      <c r="H140" s="865"/>
      <c r="I140" s="447"/>
      <c r="J140" s="234"/>
      <c r="K140" s="503"/>
    </row>
    <row r="141" spans="1:11" hidden="1" x14ac:dyDescent="0.25">
      <c r="A141" s="896">
        <v>22</v>
      </c>
      <c r="B141" s="909" t="s">
        <v>32</v>
      </c>
      <c r="C141" s="102"/>
      <c r="D141" s="16"/>
      <c r="E141" s="104"/>
      <c r="F141" s="79"/>
      <c r="G141" s="101"/>
      <c r="H141" s="101"/>
      <c r="I141" s="352"/>
      <c r="J141" s="227"/>
      <c r="K141" s="503"/>
    </row>
    <row r="142" spans="1:11" ht="15.75" hidden="1" thickBot="1" x14ac:dyDescent="0.3">
      <c r="A142" s="892"/>
      <c r="B142" s="892"/>
      <c r="C142" s="106"/>
      <c r="D142" s="6"/>
      <c r="E142" s="200"/>
      <c r="F142" s="136"/>
      <c r="G142" s="24"/>
      <c r="H142" s="24"/>
      <c r="I142" s="70"/>
      <c r="J142" s="457"/>
      <c r="K142" s="503"/>
    </row>
    <row r="143" spans="1:11" ht="15.75" hidden="1" thickBot="1" x14ac:dyDescent="0.3">
      <c r="A143" s="908"/>
      <c r="B143" s="910"/>
      <c r="C143" s="127"/>
      <c r="D143" s="90"/>
      <c r="E143" s="373"/>
      <c r="F143" s="136"/>
      <c r="G143" s="24"/>
      <c r="H143" s="70"/>
      <c r="I143" s="54"/>
      <c r="J143" s="72"/>
      <c r="K143" s="489"/>
    </row>
    <row r="144" spans="1:11" hidden="1" x14ac:dyDescent="0.25">
      <c r="A144" s="499">
        <v>23</v>
      </c>
      <c r="B144" s="458" t="s">
        <v>32</v>
      </c>
      <c r="C144" s="102"/>
      <c r="D144" s="362"/>
      <c r="E144" s="16"/>
      <c r="F144" s="79"/>
      <c r="G144" s="30"/>
      <c r="H144" s="80"/>
      <c r="I144" s="478"/>
      <c r="J144" s="70"/>
      <c r="K144" s="230"/>
    </row>
    <row r="145" spans="1:15" ht="15.75" hidden="1" thickBot="1" x14ac:dyDescent="0.3">
      <c r="A145" s="500"/>
      <c r="B145" s="243"/>
      <c r="C145" s="103"/>
      <c r="D145" s="373"/>
      <c r="E145" s="23"/>
      <c r="F145" s="196"/>
      <c r="G145" s="669"/>
      <c r="H145" s="669"/>
      <c r="I145" s="70"/>
      <c r="J145" s="108"/>
      <c r="K145" s="230"/>
    </row>
    <row r="146" spans="1:15" hidden="1" x14ac:dyDescent="0.25">
      <c r="A146" s="500"/>
      <c r="B146" s="243"/>
      <c r="C146" s="200"/>
      <c r="D146" s="200"/>
      <c r="E146" s="200"/>
      <c r="F146" s="196"/>
      <c r="G146" s="669"/>
      <c r="H146" s="669"/>
      <c r="I146" s="478"/>
      <c r="J146" s="108"/>
      <c r="K146" s="230"/>
    </row>
    <row r="147" spans="1:15" ht="15.75" hidden="1" thickBot="1" x14ac:dyDescent="0.3">
      <c r="A147" s="629"/>
      <c r="B147" s="243"/>
      <c r="C147" s="200"/>
      <c r="D147" s="200"/>
      <c r="E147" s="200"/>
      <c r="F147" s="386"/>
      <c r="G147" s="25"/>
      <c r="H147" s="619"/>
      <c r="I147" s="478"/>
      <c r="J147" s="108"/>
      <c r="K147" s="230"/>
    </row>
    <row r="148" spans="1:15" ht="15.75" hidden="1" thickBot="1" x14ac:dyDescent="0.3">
      <c r="A148" s="628">
        <v>24</v>
      </c>
      <c r="B148" s="631" t="s">
        <v>32</v>
      </c>
      <c r="C148" s="106"/>
      <c r="D148" s="319"/>
      <c r="E148" s="6"/>
      <c r="F148" s="79"/>
      <c r="G148" s="59"/>
      <c r="H148" s="227"/>
      <c r="I148" s="54"/>
      <c r="J148" s="105"/>
      <c r="K148" s="230"/>
    </row>
    <row r="149" spans="1:15" ht="15.75" hidden="1" thickBot="1" x14ac:dyDescent="0.3">
      <c r="A149" s="630"/>
      <c r="B149" s="326"/>
      <c r="C149" s="106"/>
      <c r="D149" s="319"/>
      <c r="E149" s="6"/>
      <c r="F149" s="366"/>
      <c r="G149" s="34"/>
      <c r="H149" s="31"/>
      <c r="I149" s="348"/>
      <c r="J149" s="65"/>
      <c r="K149" s="230"/>
      <c r="O149" s="44"/>
    </row>
    <row r="150" spans="1:15" ht="15.75" hidden="1" thickBot="1" x14ac:dyDescent="0.3">
      <c r="A150" s="718">
        <v>25</v>
      </c>
      <c r="B150" s="631" t="s">
        <v>32</v>
      </c>
      <c r="C150" s="200"/>
      <c r="D150" s="6"/>
      <c r="E150" s="7"/>
      <c r="F150" s="47"/>
      <c r="G150" s="59"/>
      <c r="H150" s="227"/>
      <c r="I150" s="62"/>
      <c r="J150" s="685"/>
      <c r="K150" s="230"/>
    </row>
    <row r="151" spans="1:15" ht="15.75" hidden="1" thickBot="1" x14ac:dyDescent="0.3">
      <c r="A151" s="720"/>
      <c r="B151" s="243"/>
      <c r="C151" s="90"/>
      <c r="D151" s="23"/>
      <c r="E151" s="90"/>
      <c r="F151" s="454"/>
      <c r="G151" s="743"/>
      <c r="H151" s="454"/>
      <c r="I151" s="403"/>
      <c r="J151" s="278"/>
      <c r="K151" s="230"/>
    </row>
    <row r="152" spans="1:15" ht="15.75" hidden="1" thickBot="1" x14ac:dyDescent="0.3">
      <c r="A152" s="719"/>
      <c r="B152" s="326"/>
      <c r="C152" s="694"/>
      <c r="D152" s="694"/>
      <c r="E152" s="694"/>
      <c r="F152" s="744"/>
      <c r="G152" s="745"/>
      <c r="H152" s="744"/>
      <c r="I152" s="348"/>
      <c r="J152" s="184"/>
      <c r="K152" s="230"/>
    </row>
    <row r="153" spans="1:15" hidden="1" x14ac:dyDescent="0.25">
      <c r="A153" s="720">
        <v>26</v>
      </c>
      <c r="B153" s="631" t="s">
        <v>32</v>
      </c>
      <c r="C153" s="104"/>
      <c r="D153" s="16"/>
      <c r="E153" s="104"/>
      <c r="F153" s="136"/>
      <c r="G153" s="24"/>
      <c r="H153" s="70"/>
      <c r="I153" s="92"/>
      <c r="J153" s="26"/>
      <c r="K153" s="230"/>
    </row>
    <row r="154" spans="1:15" hidden="1" x14ac:dyDescent="0.25">
      <c r="A154" s="720"/>
      <c r="B154" s="243"/>
      <c r="C154" s="200"/>
      <c r="D154" s="6"/>
      <c r="E154" s="200"/>
      <c r="F154" s="136"/>
      <c r="G154" s="24"/>
      <c r="H154" s="70"/>
      <c r="I154" s="403"/>
      <c r="J154" s="26"/>
      <c r="K154" s="230"/>
    </row>
    <row r="155" spans="1:15" ht="15.75" hidden="1" thickBot="1" x14ac:dyDescent="0.3">
      <c r="A155" s="720"/>
      <c r="B155" s="243"/>
      <c r="C155" s="106"/>
      <c r="D155" s="200"/>
      <c r="E155" s="200"/>
      <c r="F155" s="138"/>
      <c r="G155" s="21"/>
      <c r="H155" s="54"/>
      <c r="I155" s="403"/>
      <c r="J155" s="26"/>
      <c r="K155" s="230"/>
    </row>
    <row r="156" spans="1:15" hidden="1" x14ac:dyDescent="0.25">
      <c r="A156" s="720"/>
      <c r="B156" s="243"/>
      <c r="C156" s="106"/>
      <c r="D156" s="200"/>
      <c r="E156" s="200"/>
      <c r="F156" s="830"/>
      <c r="G156" s="24"/>
      <c r="H156" s="831"/>
      <c r="I156" s="403"/>
      <c r="J156" s="26"/>
      <c r="K156" s="230"/>
    </row>
    <row r="157" spans="1:15" hidden="1" x14ac:dyDescent="0.25">
      <c r="A157" s="720"/>
      <c r="B157" s="243"/>
      <c r="C157" s="106"/>
      <c r="D157" s="200"/>
      <c r="E157" s="200"/>
      <c r="F157" s="830"/>
      <c r="G157" s="24"/>
      <c r="H157" s="831"/>
      <c r="I157" s="403"/>
      <c r="J157" s="26"/>
      <c r="K157" s="230"/>
    </row>
    <row r="158" spans="1:15" ht="15.75" hidden="1" thickBot="1" x14ac:dyDescent="0.3">
      <c r="A158" s="500"/>
      <c r="B158" s="243"/>
      <c r="C158" s="200"/>
      <c r="D158" s="200"/>
      <c r="E158" s="200"/>
      <c r="F158" s="611"/>
      <c r="G158" s="37"/>
      <c r="H158" s="235"/>
      <c r="I158" s="403"/>
      <c r="J158" s="108"/>
      <c r="K158" s="230"/>
    </row>
    <row r="159" spans="1:15" ht="15.75" thickBot="1" x14ac:dyDescent="0.3">
      <c r="A159" s="1098" t="s">
        <v>27</v>
      </c>
      <c r="B159" s="1059"/>
      <c r="C159" s="1059"/>
      <c r="D159" s="1059"/>
      <c r="E159" s="1059"/>
      <c r="F159" s="1099"/>
      <c r="G159" s="1099"/>
      <c r="H159" s="460">
        <f>SUM(H93:H158)</f>
        <v>1518113.17</v>
      </c>
      <c r="I159" s="460">
        <f>SUM(I93:I153)</f>
        <v>0</v>
      </c>
      <c r="J159" s="460">
        <f>SUM(J93:J153)</f>
        <v>0</v>
      </c>
      <c r="K159" s="460" t="e">
        <f>K93+K95+K99+K101+K103+K104+#REF!+K105+#REF!+K106+K107+K111+K112+#REF!+K113+#REF!+#REF!+#REF!+K120+K121+K122+K123+K125+K135+K139+K141+K143</f>
        <v>#REF!</v>
      </c>
    </row>
    <row r="160" spans="1:15" hidden="1" x14ac:dyDescent="0.25">
      <c r="A160" s="1045">
        <v>1</v>
      </c>
      <c r="B160" s="832" t="s">
        <v>29</v>
      </c>
      <c r="C160" s="102"/>
      <c r="D160" s="16"/>
      <c r="E160" s="104"/>
      <c r="F160" s="67"/>
      <c r="G160" s="30"/>
      <c r="H160" s="220"/>
      <c r="I160" s="46"/>
      <c r="J160" s="693"/>
      <c r="K160" s="502"/>
    </row>
    <row r="161" spans="1:11" ht="15.75" hidden="1" thickBot="1" x14ac:dyDescent="0.3">
      <c r="A161" s="1042"/>
      <c r="B161" s="833"/>
      <c r="C161" s="103"/>
      <c r="D161" s="23"/>
      <c r="E161" s="90"/>
      <c r="F161" s="39"/>
      <c r="G161" s="52"/>
      <c r="H161" s="454"/>
      <c r="I161" s="86"/>
      <c r="J161" s="305"/>
      <c r="K161" s="503"/>
    </row>
    <row r="162" spans="1:11" ht="15.75" hidden="1" thickBot="1" x14ac:dyDescent="0.3">
      <c r="A162" s="8"/>
      <c r="B162" s="566"/>
      <c r="C162" s="90"/>
      <c r="D162" s="23"/>
      <c r="E162" s="90"/>
      <c r="F162" s="138"/>
      <c r="G162" s="21"/>
      <c r="H162" s="864"/>
      <c r="I162" s="392"/>
      <c r="J162" s="235"/>
      <c r="K162" s="230"/>
    </row>
    <row r="163" spans="1:11" x14ac:dyDescent="0.25">
      <c r="A163" s="7">
        <v>2</v>
      </c>
      <c r="B163" s="1107" t="s">
        <v>29</v>
      </c>
      <c r="C163" s="104" t="s">
        <v>128</v>
      </c>
      <c r="D163" s="16" t="s">
        <v>116</v>
      </c>
      <c r="E163" s="20" t="s">
        <v>200</v>
      </c>
      <c r="F163" s="387" t="s">
        <v>113</v>
      </c>
      <c r="G163" s="30" t="s">
        <v>202</v>
      </c>
      <c r="H163" s="80">
        <v>150000</v>
      </c>
      <c r="I163" s="687"/>
      <c r="J163" s="303"/>
      <c r="K163" s="230"/>
    </row>
    <row r="164" spans="1:11" ht="15.75" thickBot="1" x14ac:dyDescent="0.3">
      <c r="A164" s="7"/>
      <c r="B164" s="1108"/>
      <c r="C164" s="90" t="s">
        <v>201</v>
      </c>
      <c r="D164" s="23"/>
      <c r="E164" s="8"/>
      <c r="F164" s="39"/>
      <c r="G164" s="24"/>
      <c r="H164" s="454"/>
      <c r="I164" s="23"/>
      <c r="J164" s="305"/>
      <c r="K164" s="230"/>
    </row>
    <row r="165" spans="1:11" ht="15.75" thickBot="1" x14ac:dyDescent="0.3">
      <c r="A165" s="20">
        <v>3</v>
      </c>
      <c r="B165" s="827" t="s">
        <v>29</v>
      </c>
      <c r="C165" s="104" t="s">
        <v>187</v>
      </c>
      <c r="D165" s="16" t="s">
        <v>124</v>
      </c>
      <c r="E165" s="20" t="s">
        <v>203</v>
      </c>
      <c r="F165" s="220" t="s">
        <v>113</v>
      </c>
      <c r="G165" s="30" t="s">
        <v>205</v>
      </c>
      <c r="H165" s="220">
        <v>19755.740000000002</v>
      </c>
      <c r="I165" s="42"/>
      <c r="J165" s="108"/>
      <c r="K165" s="230"/>
    </row>
    <row r="166" spans="1:11" ht="15.75" thickBot="1" x14ac:dyDescent="0.3">
      <c r="A166" s="8"/>
      <c r="B166" s="828"/>
      <c r="C166" s="90" t="s">
        <v>204</v>
      </c>
      <c r="D166" s="23"/>
      <c r="E166" s="8"/>
      <c r="F166" s="387"/>
      <c r="G166" s="24"/>
      <c r="H166" s="984"/>
      <c r="I166" s="280"/>
      <c r="J166" s="303"/>
      <c r="K166" s="230"/>
    </row>
    <row r="167" spans="1:11" hidden="1" x14ac:dyDescent="0.25">
      <c r="A167" s="7">
        <v>4</v>
      </c>
      <c r="B167" s="827" t="s">
        <v>29</v>
      </c>
      <c r="C167" s="104"/>
      <c r="D167" s="16"/>
      <c r="E167" s="20"/>
      <c r="F167" s="387"/>
      <c r="G167" s="30"/>
      <c r="H167" s="80"/>
      <c r="I167" s="280"/>
      <c r="J167" s="303"/>
      <c r="K167" s="230"/>
    </row>
    <row r="168" spans="1:11" ht="15.75" hidden="1" thickBot="1" x14ac:dyDescent="0.3">
      <c r="A168" s="7"/>
      <c r="B168" s="829"/>
      <c r="C168" s="90"/>
      <c r="D168" s="23"/>
      <c r="E168" s="8"/>
      <c r="F168" s="23"/>
      <c r="G168" s="85"/>
      <c r="H168" s="86"/>
      <c r="I168" s="280"/>
      <c r="J168" s="303"/>
      <c r="K168" s="230"/>
    </row>
    <row r="169" spans="1:11" ht="15.75" hidden="1" thickBot="1" x14ac:dyDescent="0.3">
      <c r="A169" s="104">
        <v>5</v>
      </c>
      <c r="B169" s="832" t="s">
        <v>29</v>
      </c>
      <c r="C169" s="104"/>
      <c r="D169" s="16"/>
      <c r="E169" s="104"/>
      <c r="F169" s="47"/>
      <c r="G169" s="37"/>
      <c r="H169" s="235"/>
      <c r="I169" s="280">
        <v>0</v>
      </c>
      <c r="J169" s="303"/>
      <c r="K169" s="230"/>
    </row>
    <row r="170" spans="1:11" ht="15.75" hidden="1" thickBot="1" x14ac:dyDescent="0.3">
      <c r="A170" s="90"/>
      <c r="B170" s="566"/>
      <c r="C170" s="200"/>
      <c r="D170" s="6"/>
      <c r="E170" s="200"/>
      <c r="F170" s="138"/>
      <c r="G170" s="37"/>
      <c r="H170" s="235"/>
      <c r="I170" s="428"/>
      <c r="J170" s="303"/>
      <c r="K170" s="230"/>
    </row>
    <row r="171" spans="1:11" ht="15.75" thickBot="1" x14ac:dyDescent="0.3">
      <c r="A171" s="1102" t="s">
        <v>26</v>
      </c>
      <c r="B171" s="1103"/>
      <c r="C171" s="1103"/>
      <c r="D171" s="1103"/>
      <c r="E171" s="1103"/>
      <c r="F171" s="1103"/>
      <c r="G171" s="1104"/>
      <c r="H171" s="471">
        <f>SUM(H160:H170)</f>
        <v>169755.74</v>
      </c>
      <c r="I171" s="461">
        <f t="shared" ref="I171:J171" si="4">SUM(I160:I170)</f>
        <v>0</v>
      </c>
      <c r="J171" s="461">
        <f t="shared" si="4"/>
        <v>0</v>
      </c>
      <c r="K171" s="461" t="e">
        <f>#REF!+#REF!+K170+K160</f>
        <v>#REF!</v>
      </c>
    </row>
    <row r="172" spans="1:11" ht="15.75" thickBot="1" x14ac:dyDescent="0.3">
      <c r="A172" s="870">
        <v>1</v>
      </c>
      <c r="B172" s="875" t="s">
        <v>53</v>
      </c>
      <c r="C172" s="104" t="s">
        <v>128</v>
      </c>
      <c r="D172" s="16" t="s">
        <v>107</v>
      </c>
      <c r="E172" s="104" t="s">
        <v>176</v>
      </c>
      <c r="F172" s="47" t="s">
        <v>113</v>
      </c>
      <c r="G172" s="24" t="s">
        <v>245</v>
      </c>
      <c r="H172" s="49">
        <v>47552.58</v>
      </c>
      <c r="I172" s="746"/>
      <c r="J172" s="471"/>
      <c r="K172" s="471"/>
    </row>
    <row r="173" spans="1:11" ht="15.75" thickBot="1" x14ac:dyDescent="0.3">
      <c r="A173" s="878"/>
      <c r="B173" s="388"/>
      <c r="C173" s="741" t="s">
        <v>177</v>
      </c>
      <c r="D173" s="6"/>
      <c r="E173" s="200"/>
      <c r="F173" s="871"/>
      <c r="G173" s="872"/>
      <c r="H173" s="642"/>
      <c r="I173" s="746"/>
      <c r="J173" s="471"/>
      <c r="K173" s="471"/>
    </row>
    <row r="174" spans="1:11" ht="15.75" thickBot="1" x14ac:dyDescent="0.3">
      <c r="A174" s="870">
        <v>2</v>
      </c>
      <c r="B174" s="891" t="s">
        <v>53</v>
      </c>
      <c r="C174" t="s">
        <v>128</v>
      </c>
      <c r="D174" s="16" t="s">
        <v>104</v>
      </c>
      <c r="E174" s="104" t="s">
        <v>178</v>
      </c>
      <c r="F174" s="611" t="s">
        <v>113</v>
      </c>
      <c r="G174" s="21" t="s">
        <v>246</v>
      </c>
      <c r="H174" s="61">
        <v>13635.64</v>
      </c>
      <c r="I174" s="746"/>
      <c r="J174" s="471"/>
      <c r="K174" s="471"/>
    </row>
    <row r="175" spans="1:11" ht="15.75" thickBot="1" x14ac:dyDescent="0.3">
      <c r="A175" s="878"/>
      <c r="B175" s="388"/>
      <c r="C175" s="104" t="s">
        <v>179</v>
      </c>
      <c r="D175" s="6"/>
      <c r="E175" s="200"/>
      <c r="F175" s="872"/>
      <c r="G175" s="872"/>
      <c r="H175" s="642"/>
      <c r="I175" s="746"/>
      <c r="J175" s="471"/>
      <c r="K175" s="471"/>
    </row>
    <row r="176" spans="1:11" ht="15.75" thickBot="1" x14ac:dyDescent="0.3">
      <c r="A176" s="870">
        <v>3</v>
      </c>
      <c r="B176" s="891" t="s">
        <v>53</v>
      </c>
      <c r="C176" s="102" t="s">
        <v>128</v>
      </c>
      <c r="D176" s="16" t="s">
        <v>139</v>
      </c>
      <c r="E176" s="104" t="s">
        <v>180</v>
      </c>
      <c r="F176" s="611" t="s">
        <v>113</v>
      </c>
      <c r="G176" s="21" t="s">
        <v>247</v>
      </c>
      <c r="H176" s="61">
        <v>31716.3</v>
      </c>
      <c r="I176" s="746"/>
      <c r="J176" s="471"/>
      <c r="K176" s="471"/>
    </row>
    <row r="177" spans="1:15" ht="15.75" thickBot="1" x14ac:dyDescent="0.3">
      <c r="A177" s="878"/>
      <c r="B177" s="877"/>
      <c r="C177" s="106" t="s">
        <v>181</v>
      </c>
      <c r="D177" s="6"/>
      <c r="E177" s="200"/>
      <c r="F177" s="877"/>
      <c r="G177" s="877"/>
      <c r="H177" s="880"/>
      <c r="I177" s="746"/>
      <c r="J177" s="471"/>
      <c r="K177" s="471"/>
    </row>
    <row r="178" spans="1:15" ht="15.75" hidden="1" thickBot="1" x14ac:dyDescent="0.3">
      <c r="A178" s="870">
        <v>4</v>
      </c>
      <c r="B178" s="891" t="s">
        <v>53</v>
      </c>
      <c r="C178" s="104"/>
      <c r="D178" s="16"/>
      <c r="E178" s="104"/>
      <c r="F178" s="47"/>
      <c r="G178" s="21"/>
      <c r="H178" s="61"/>
      <c r="I178" s="746"/>
      <c r="J178" s="471"/>
      <c r="K178" s="471"/>
    </row>
    <row r="179" spans="1:15" ht="15.75" hidden="1" thickBot="1" x14ac:dyDescent="0.3">
      <c r="A179" s="878"/>
      <c r="B179" s="877"/>
      <c r="C179" s="200"/>
      <c r="D179" s="6"/>
      <c r="E179" s="200"/>
      <c r="F179" s="877"/>
      <c r="G179" s="877"/>
      <c r="H179" s="880"/>
      <c r="I179" s="746"/>
      <c r="J179" s="471"/>
      <c r="K179" s="471"/>
    </row>
    <row r="180" spans="1:15" ht="15.75" hidden="1" thickBot="1" x14ac:dyDescent="0.3">
      <c r="A180" s="870">
        <v>5</v>
      </c>
      <c r="B180" s="891" t="s">
        <v>53</v>
      </c>
      <c r="C180" s="104"/>
      <c r="D180" s="16"/>
      <c r="E180" s="104"/>
      <c r="F180" s="47"/>
      <c r="G180" s="21"/>
      <c r="H180" s="61"/>
      <c r="I180" s="746"/>
      <c r="J180" s="471"/>
      <c r="K180" s="471"/>
    </row>
    <row r="181" spans="1:15" ht="15.75" hidden="1" thickBot="1" x14ac:dyDescent="0.3">
      <c r="A181" s="878"/>
      <c r="B181" s="877"/>
      <c r="C181" s="200"/>
      <c r="D181" s="6"/>
      <c r="E181" s="200"/>
      <c r="F181" s="877"/>
      <c r="G181" s="877"/>
      <c r="H181" s="880"/>
      <c r="I181" s="746"/>
      <c r="J181" s="471"/>
      <c r="K181" s="471"/>
    </row>
    <row r="182" spans="1:15" ht="15.75" hidden="1" thickBot="1" x14ac:dyDescent="0.3">
      <c r="A182" s="1030">
        <v>6</v>
      </c>
      <c r="B182" s="850" t="s">
        <v>53</v>
      </c>
      <c r="C182" s="102"/>
      <c r="D182" s="20"/>
      <c r="E182" s="104"/>
      <c r="F182" s="960"/>
      <c r="G182" s="30"/>
      <c r="H182" s="95"/>
      <c r="I182" s="859"/>
      <c r="J182" s="340"/>
      <c r="K182" s="189"/>
    </row>
    <row r="183" spans="1:15" ht="15.75" hidden="1" thickBot="1" x14ac:dyDescent="0.3">
      <c r="A183" s="1031"/>
      <c r="B183" s="566"/>
      <c r="C183" s="106"/>
      <c r="D183" s="7"/>
      <c r="E183" s="200"/>
      <c r="F183" s="802"/>
      <c r="G183" s="21"/>
      <c r="H183" s="862"/>
      <c r="I183" s="643"/>
      <c r="J183" s="285"/>
      <c r="K183" s="503"/>
    </row>
    <row r="184" spans="1:15" ht="15.75" hidden="1" thickBot="1" x14ac:dyDescent="0.3">
      <c r="A184" s="876">
        <v>7</v>
      </c>
      <c r="B184" s="851" t="s">
        <v>53</v>
      </c>
      <c r="C184" s="104"/>
      <c r="D184" s="16"/>
      <c r="E184" s="20"/>
      <c r="F184" s="611"/>
      <c r="G184" s="85"/>
      <c r="H184" s="449"/>
      <c r="I184" s="859"/>
      <c r="J184" s="282"/>
      <c r="K184" s="189"/>
    </row>
    <row r="185" spans="1:15" ht="15.75" hidden="1" thickBot="1" x14ac:dyDescent="0.3">
      <c r="A185" s="868"/>
      <c r="B185" s="566"/>
      <c r="C185" s="200"/>
      <c r="D185" s="6"/>
      <c r="E185" s="7"/>
      <c r="F185" s="191"/>
      <c r="G185" s="263"/>
      <c r="H185" s="863"/>
      <c r="I185" s="331"/>
      <c r="J185" s="305"/>
      <c r="K185" s="309"/>
    </row>
    <row r="186" spans="1:15" ht="15.75" hidden="1" thickBot="1" x14ac:dyDescent="0.3">
      <c r="A186" s="869">
        <v>8</v>
      </c>
      <c r="B186" s="1105" t="s">
        <v>53</v>
      </c>
      <c r="C186" s="104"/>
      <c r="D186" s="16"/>
      <c r="E186" s="104"/>
      <c r="F186" s="837"/>
      <c r="G186" s="21"/>
      <c r="H186" s="61"/>
      <c r="I186" s="301"/>
      <c r="J186" s="502"/>
      <c r="K186" s="502"/>
    </row>
    <row r="187" spans="1:15" ht="15.75" hidden="1" thickBot="1" x14ac:dyDescent="0.3">
      <c r="A187" s="868"/>
      <c r="B187" s="1106"/>
      <c r="C187" s="200"/>
      <c r="D187" s="6"/>
      <c r="E187" s="200"/>
      <c r="F187" s="191"/>
      <c r="G187" s="260"/>
      <c r="H187" s="456"/>
      <c r="I187" s="391"/>
      <c r="J187" s="285"/>
      <c r="K187" s="230"/>
      <c r="O187" s="44"/>
    </row>
    <row r="188" spans="1:15" ht="15.75" hidden="1" thickBot="1" x14ac:dyDescent="0.3">
      <c r="A188" s="185">
        <v>9</v>
      </c>
      <c r="B188" s="1045" t="s">
        <v>53</v>
      </c>
      <c r="C188" s="104"/>
      <c r="D188" s="16"/>
      <c r="E188" s="104"/>
      <c r="F188" s="837"/>
      <c r="G188" s="21"/>
      <c r="H188" s="61"/>
      <c r="I188" s="300"/>
      <c r="J188" s="285"/>
      <c r="K188" s="305"/>
    </row>
    <row r="189" spans="1:15" ht="15.75" hidden="1" thickBot="1" x14ac:dyDescent="0.3">
      <c r="A189" s="842"/>
      <c r="B189" s="1046"/>
      <c r="C189" s="200"/>
      <c r="D189" s="6"/>
      <c r="E189" s="200"/>
      <c r="F189" s="253"/>
      <c r="G189" s="21"/>
      <c r="H189" s="53"/>
      <c r="I189" s="300"/>
      <c r="J189" s="285"/>
      <c r="K189" s="305"/>
    </row>
    <row r="190" spans="1:15" ht="15.75" thickBot="1" x14ac:dyDescent="0.3">
      <c r="A190" s="1100" t="s">
        <v>55</v>
      </c>
      <c r="B190" s="1101"/>
      <c r="C190" s="1101"/>
      <c r="D190" s="1101"/>
      <c r="E190" s="1101"/>
      <c r="F190" s="1101"/>
      <c r="G190" s="1101"/>
      <c r="H190" s="467">
        <f>SUM(H172:H189)</f>
        <v>92904.52</v>
      </c>
      <c r="I190" s="467" t="e">
        <f>I182+I183+#REF!+I184+I188+I189+I186</f>
        <v>#REF!</v>
      </c>
      <c r="J190" s="467" t="e">
        <f>J182+J183+#REF!+J184+J188+J189+J186</f>
        <v>#REF!</v>
      </c>
      <c r="K190" s="467" t="e">
        <f>K182+K183+#REF!+K184+K188+K189+K186</f>
        <v>#REF!</v>
      </c>
    </row>
    <row r="191" spans="1:15" ht="15.75" thickBot="1" x14ac:dyDescent="0.3">
      <c r="A191" s="1058" t="s">
        <v>21</v>
      </c>
      <c r="B191" s="1059"/>
      <c r="C191" s="1059"/>
      <c r="D191" s="1059"/>
      <c r="E191" s="1059"/>
      <c r="F191" s="1059"/>
      <c r="G191" s="1059"/>
      <c r="H191" s="461">
        <f>H28+H52+H69+H76+H159+H171+H190+H63+H92</f>
        <v>2190706.4</v>
      </c>
      <c r="I191" s="461" t="e">
        <f>I28+I52+I69+I76+I159+I171+I190+I63+I92</f>
        <v>#REF!</v>
      </c>
      <c r="J191" s="461" t="e">
        <f>J28+J52+J69+J76+J159+J171+J190+J63+J92</f>
        <v>#REF!</v>
      </c>
      <c r="K191" s="12" t="e">
        <f>K28+K52+K69+K76+K159+K171+K190+K63+K92</f>
        <v>#REF!</v>
      </c>
    </row>
    <row r="193" spans="4:5" x14ac:dyDescent="0.25">
      <c r="D193" s="1028"/>
      <c r="E193" s="1028"/>
    </row>
    <row r="195" spans="4:5" x14ac:dyDescent="0.25">
      <c r="D195" s="1028"/>
      <c r="E195" s="1028"/>
    </row>
  </sheetData>
  <mergeCells count="71">
    <mergeCell ref="B55:B56"/>
    <mergeCell ref="B57:B58"/>
    <mergeCell ref="B59:B60"/>
    <mergeCell ref="B61:B62"/>
    <mergeCell ref="B163:B164"/>
    <mergeCell ref="A63:G63"/>
    <mergeCell ref="A67:A68"/>
    <mergeCell ref="A69:G69"/>
    <mergeCell ref="A70:A71"/>
    <mergeCell ref="B70:B75"/>
    <mergeCell ref="A76:G76"/>
    <mergeCell ref="A77:A80"/>
    <mergeCell ref="B77:B80"/>
    <mergeCell ref="A81:A91"/>
    <mergeCell ref="D81:D88"/>
    <mergeCell ref="A92:G92"/>
    <mergeCell ref="A159:G159"/>
    <mergeCell ref="A160:A161"/>
    <mergeCell ref="B188:B189"/>
    <mergeCell ref="A190:G190"/>
    <mergeCell ref="A191:G191"/>
    <mergeCell ref="A171:G171"/>
    <mergeCell ref="A182:A183"/>
    <mergeCell ref="B186:B187"/>
    <mergeCell ref="A120:A122"/>
    <mergeCell ref="A123:A124"/>
    <mergeCell ref="A125:A126"/>
    <mergeCell ref="B125:B126"/>
    <mergeCell ref="A127:A129"/>
    <mergeCell ref="B127:B129"/>
    <mergeCell ref="A103:A104"/>
    <mergeCell ref="A118:A119"/>
    <mergeCell ref="B118:B119"/>
    <mergeCell ref="B116:B117"/>
    <mergeCell ref="B106:B107"/>
    <mergeCell ref="B108:B109"/>
    <mergeCell ref="B110:B111"/>
    <mergeCell ref="B112:B113"/>
    <mergeCell ref="B114:B115"/>
    <mergeCell ref="A99:A100"/>
    <mergeCell ref="B99:B100"/>
    <mergeCell ref="A101:A102"/>
    <mergeCell ref="B101:B102"/>
    <mergeCell ref="B93:B94"/>
    <mergeCell ref="A35:A36"/>
    <mergeCell ref="B35:B36"/>
    <mergeCell ref="A52:G52"/>
    <mergeCell ref="A53:A54"/>
    <mergeCell ref="B53:B54"/>
    <mergeCell ref="C26:C27"/>
    <mergeCell ref="A28:G28"/>
    <mergeCell ref="A29:A30"/>
    <mergeCell ref="B29:B30"/>
    <mergeCell ref="C29:C30"/>
    <mergeCell ref="E29:E30"/>
    <mergeCell ref="D193:E193"/>
    <mergeCell ref="D195:E195"/>
    <mergeCell ref="B5:H5"/>
    <mergeCell ref="A7:A8"/>
    <mergeCell ref="B7:B8"/>
    <mergeCell ref="C7:C8"/>
    <mergeCell ref="D7:D8"/>
    <mergeCell ref="E7:E8"/>
    <mergeCell ref="G7:G8"/>
    <mergeCell ref="H7:H8"/>
    <mergeCell ref="A18:A21"/>
    <mergeCell ref="B18:B21"/>
    <mergeCell ref="A22:A23"/>
    <mergeCell ref="B22:B23"/>
    <mergeCell ref="A24:A27"/>
    <mergeCell ref="B25:B27"/>
  </mergeCells>
  <pageMargins left="0" right="0" top="0" bottom="0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77"/>
  <sheetViews>
    <sheetView workbookViewId="0">
      <selection activeCell="I176" sqref="I176"/>
    </sheetView>
  </sheetViews>
  <sheetFormatPr defaultRowHeight="15" x14ac:dyDescent="0.25"/>
  <cols>
    <col min="1" max="1" width="3.42578125" customWidth="1"/>
    <col min="2" max="2" width="18.140625" customWidth="1"/>
    <col min="3" max="3" width="17.28515625" customWidth="1"/>
    <col min="4" max="4" width="20.140625" customWidth="1"/>
    <col min="5" max="5" width="18.28515625" customWidth="1"/>
    <col min="6" max="6" width="14.42578125" customWidth="1"/>
    <col min="7" max="7" width="28.28515625" customWidth="1"/>
    <col min="8" max="8" width="19.85546875" customWidth="1"/>
    <col min="9" max="9" width="13.28515625" customWidth="1"/>
    <col min="10" max="10" width="12.140625" customWidth="1"/>
    <col min="11" max="11" width="12.28515625" customWidth="1"/>
    <col min="12" max="13" width="11.7109375" bestFit="1" customWidth="1"/>
    <col min="15" max="15" width="11.7109375" bestFit="1" customWidth="1"/>
  </cols>
  <sheetData>
    <row r="3" spans="1:11" ht="19.5" x14ac:dyDescent="0.4">
      <c r="C3" s="1" t="s">
        <v>126</v>
      </c>
    </row>
    <row r="4" spans="1:11" ht="15.75" thickBot="1" x14ac:dyDescent="0.3"/>
    <row r="5" spans="1:11" ht="26.25" x14ac:dyDescent="0.25">
      <c r="A5" s="5" t="s">
        <v>0</v>
      </c>
      <c r="B5" s="198" t="s">
        <v>1</v>
      </c>
      <c r="C5" s="547" t="s">
        <v>30</v>
      </c>
      <c r="D5" s="2" t="s">
        <v>2</v>
      </c>
      <c r="E5" s="3" t="s">
        <v>3</v>
      </c>
      <c r="F5" s="3" t="s">
        <v>12</v>
      </c>
      <c r="G5" s="257" t="s">
        <v>4</v>
      </c>
      <c r="H5" s="399" t="s">
        <v>70</v>
      </c>
      <c r="I5" s="764" t="s">
        <v>89</v>
      </c>
      <c r="J5" s="174" t="s">
        <v>71</v>
      </c>
      <c r="K5" s="657" t="s">
        <v>71</v>
      </c>
    </row>
    <row r="6" spans="1:11" ht="15.75" thickBot="1" x14ac:dyDescent="0.3">
      <c r="A6" s="380" t="s">
        <v>5</v>
      </c>
      <c r="B6" s="94"/>
      <c r="C6" s="73"/>
      <c r="D6" s="55"/>
      <c r="E6" s="55" t="s">
        <v>6</v>
      </c>
      <c r="F6" s="55" t="s">
        <v>11</v>
      </c>
      <c r="G6" s="97" t="s">
        <v>7</v>
      </c>
      <c r="H6" s="782" t="s">
        <v>8</v>
      </c>
      <c r="I6" s="769" t="s">
        <v>80</v>
      </c>
      <c r="J6" s="328" t="s">
        <v>69</v>
      </c>
      <c r="K6" s="156" t="s">
        <v>69</v>
      </c>
    </row>
    <row r="7" spans="1:11" ht="15.75" thickBot="1" x14ac:dyDescent="0.3">
      <c r="A7" s="518">
        <v>1</v>
      </c>
      <c r="B7" s="266" t="s">
        <v>36</v>
      </c>
      <c r="C7" s="26" t="s">
        <v>128</v>
      </c>
      <c r="D7" s="200" t="s">
        <v>100</v>
      </c>
      <c r="E7" s="6" t="s">
        <v>253</v>
      </c>
      <c r="F7" s="79" t="s">
        <v>123</v>
      </c>
      <c r="G7" s="59" t="s">
        <v>255</v>
      </c>
      <c r="H7" s="1025">
        <v>1000000</v>
      </c>
      <c r="I7" s="329"/>
      <c r="J7" s="668"/>
      <c r="K7" s="633"/>
    </row>
    <row r="8" spans="1:11" ht="15.75" thickBot="1" x14ac:dyDescent="0.3">
      <c r="A8" s="361"/>
      <c r="B8" s="83"/>
      <c r="C8" s="28" t="s">
        <v>254</v>
      </c>
      <c r="D8" s="65"/>
      <c r="E8" s="23"/>
      <c r="F8" s="196"/>
      <c r="G8" s="236"/>
      <c r="H8" s="401"/>
      <c r="I8" s="447"/>
      <c r="J8" s="283"/>
      <c r="K8" s="319"/>
    </row>
    <row r="9" spans="1:11" ht="15.75" hidden="1" thickBot="1" x14ac:dyDescent="0.3">
      <c r="A9" s="359"/>
      <c r="B9" s="83"/>
      <c r="C9" s="291"/>
      <c r="D9" s="200"/>
      <c r="E9" s="200"/>
      <c r="F9" s="196"/>
      <c r="G9" s="236"/>
      <c r="H9" s="401"/>
      <c r="I9" s="447"/>
      <c r="J9" s="283"/>
      <c r="K9" s="633"/>
    </row>
    <row r="10" spans="1:11" hidden="1" x14ac:dyDescent="0.25">
      <c r="A10" s="57"/>
      <c r="B10" s="118"/>
      <c r="C10" s="113"/>
      <c r="D10" s="104"/>
      <c r="E10" s="104"/>
      <c r="F10" s="250"/>
      <c r="G10" s="261"/>
      <c r="H10" s="193"/>
      <c r="I10" s="478"/>
      <c r="J10" s="283"/>
      <c r="K10" s="109"/>
    </row>
    <row r="11" spans="1:11" ht="15.75" hidden="1" thickBot="1" x14ac:dyDescent="0.3">
      <c r="A11" s="57"/>
      <c r="B11" s="83"/>
      <c r="C11" s="90"/>
      <c r="D11" s="90"/>
      <c r="E11" s="332"/>
      <c r="F11" s="90"/>
      <c r="G11" s="519"/>
      <c r="H11" s="65"/>
      <c r="I11" s="86"/>
      <c r="J11" s="283"/>
      <c r="K11" s="617"/>
    </row>
    <row r="12" spans="1:11" ht="15.75" hidden="1" thickBot="1" x14ac:dyDescent="0.3">
      <c r="A12" s="150">
        <v>1</v>
      </c>
      <c r="B12" s="310" t="s">
        <v>36</v>
      </c>
      <c r="C12" s="200"/>
      <c r="D12" s="6"/>
      <c r="E12" s="200"/>
      <c r="F12" s="622"/>
      <c r="G12" s="976"/>
      <c r="H12" s="977"/>
      <c r="I12" s="299"/>
      <c r="J12" s="668"/>
      <c r="K12" s="301"/>
    </row>
    <row r="13" spans="1:11" ht="15.75" hidden="1" thickBot="1" x14ac:dyDescent="0.3">
      <c r="A13" s="180"/>
      <c r="B13" s="151"/>
      <c r="C13" s="90"/>
      <c r="D13" s="23"/>
      <c r="E13" s="90"/>
      <c r="F13" s="196"/>
      <c r="G13" s="262"/>
      <c r="H13" s="283"/>
      <c r="I13" s="300"/>
      <c r="J13" s="283"/>
      <c r="K13" s="301"/>
    </row>
    <row r="14" spans="1:11" hidden="1" x14ac:dyDescent="0.25">
      <c r="A14" s="180"/>
      <c r="B14" s="152"/>
      <c r="C14" s="114"/>
      <c r="D14" s="50"/>
      <c r="E14" s="131"/>
      <c r="F14" s="196"/>
      <c r="G14" s="262"/>
      <c r="H14" s="283"/>
      <c r="I14" s="300"/>
      <c r="J14" s="283"/>
      <c r="K14" s="301"/>
    </row>
    <row r="15" spans="1:11" hidden="1" x14ac:dyDescent="0.25">
      <c r="A15" s="539"/>
      <c r="B15" s="539"/>
      <c r="C15" s="71"/>
      <c r="D15" s="539"/>
      <c r="E15" s="262"/>
      <c r="F15" s="196"/>
      <c r="G15" s="262"/>
      <c r="H15" s="283"/>
      <c r="I15" s="300"/>
      <c r="J15" s="283"/>
      <c r="K15" s="301"/>
    </row>
    <row r="16" spans="1:11" ht="15.75" hidden="1" thickBot="1" x14ac:dyDescent="0.3">
      <c r="A16" s="57"/>
      <c r="B16" s="75"/>
      <c r="C16" s="36"/>
      <c r="D16" s="546"/>
      <c r="E16" s="58"/>
      <c r="F16" s="250"/>
      <c r="G16" s="261"/>
      <c r="H16" s="303"/>
      <c r="I16" s="300"/>
      <c r="J16" s="283"/>
      <c r="K16" s="301"/>
    </row>
    <row r="17" spans="1:11" ht="15.75" hidden="1" thickBot="1" x14ac:dyDescent="0.3">
      <c r="A17" s="333">
        <v>4</v>
      </c>
      <c r="B17" s="334" t="s">
        <v>36</v>
      </c>
      <c r="C17" s="200"/>
      <c r="D17" s="6"/>
      <c r="E17" s="200"/>
      <c r="F17" s="622"/>
      <c r="G17" s="976"/>
      <c r="H17" s="977"/>
      <c r="I17" s="572"/>
      <c r="J17" s="282"/>
      <c r="K17" s="634"/>
    </row>
    <row r="18" spans="1:11" ht="15.75" hidden="1" thickBot="1" x14ac:dyDescent="0.3">
      <c r="A18" s="335"/>
      <c r="B18" s="336"/>
      <c r="C18" s="90"/>
      <c r="D18" s="23"/>
      <c r="E18" s="90"/>
      <c r="F18" s="136"/>
      <c r="G18" s="52"/>
      <c r="H18" s="186"/>
      <c r="I18" s="300"/>
      <c r="J18" s="283"/>
      <c r="K18" s="149"/>
    </row>
    <row r="19" spans="1:11" ht="15.75" thickBot="1" x14ac:dyDescent="0.3">
      <c r="A19" s="57">
        <v>2</v>
      </c>
      <c r="B19" s="358" t="s">
        <v>36</v>
      </c>
      <c r="C19" s="16" t="s">
        <v>128</v>
      </c>
      <c r="D19" s="105" t="s">
        <v>115</v>
      </c>
      <c r="E19" s="16" t="s">
        <v>256</v>
      </c>
      <c r="F19" s="79" t="s">
        <v>123</v>
      </c>
      <c r="G19" s="30" t="s">
        <v>258</v>
      </c>
      <c r="H19" s="973">
        <v>437490</v>
      </c>
      <c r="I19" s="299"/>
      <c r="J19" s="305"/>
      <c r="K19" s="635"/>
    </row>
    <row r="20" spans="1:11" ht="15.75" thickBot="1" x14ac:dyDescent="0.3">
      <c r="A20" s="56"/>
      <c r="B20" s="74"/>
      <c r="C20" s="28" t="s">
        <v>257</v>
      </c>
      <c r="D20" s="90"/>
      <c r="E20" s="23"/>
      <c r="F20" s="136"/>
      <c r="G20" s="24"/>
      <c r="H20" s="186"/>
      <c r="I20" s="331"/>
      <c r="J20" s="283"/>
      <c r="K20" s="319"/>
    </row>
    <row r="21" spans="1:11" hidden="1" x14ac:dyDescent="0.25">
      <c r="A21" s="359">
        <v>3</v>
      </c>
      <c r="B21" s="363" t="s">
        <v>36</v>
      </c>
      <c r="C21" s="104"/>
      <c r="D21" s="104"/>
      <c r="E21" s="104"/>
      <c r="F21" s="136"/>
      <c r="G21" s="51"/>
      <c r="H21" s="66"/>
      <c r="I21" s="349"/>
      <c r="J21" s="282"/>
      <c r="K21" s="636"/>
    </row>
    <row r="22" spans="1:11" ht="15.75" hidden="1" thickBot="1" x14ac:dyDescent="0.3">
      <c r="A22" s="361"/>
      <c r="B22" s="83"/>
      <c r="C22" s="200"/>
      <c r="D22" s="200"/>
      <c r="E22" s="200"/>
      <c r="F22" s="196"/>
      <c r="G22" s="24"/>
      <c r="H22" s="186"/>
      <c r="I22" s="349"/>
      <c r="J22" s="283"/>
      <c r="K22" s="636"/>
    </row>
    <row r="23" spans="1:11" ht="15.75" hidden="1" thickBot="1" x14ac:dyDescent="0.3">
      <c r="A23" s="1173"/>
      <c r="B23" s="1175" t="s">
        <v>36</v>
      </c>
      <c r="C23" s="104"/>
      <c r="D23" s="104"/>
      <c r="E23" s="104"/>
      <c r="F23" s="622"/>
      <c r="G23" s="24"/>
      <c r="H23" s="186"/>
      <c r="I23" s="576"/>
      <c r="J23" s="283"/>
      <c r="K23" s="637"/>
    </row>
    <row r="24" spans="1:11" ht="15.75" hidden="1" thickBot="1" x14ac:dyDescent="0.3">
      <c r="A24" s="1174"/>
      <c r="B24" s="1176"/>
      <c r="C24" s="200"/>
      <c r="D24" s="200"/>
      <c r="E24" s="200"/>
      <c r="F24" s="196"/>
      <c r="G24" s="327"/>
      <c r="H24" s="401"/>
      <c r="I24" s="321"/>
      <c r="J24" s="762"/>
      <c r="K24" s="617"/>
    </row>
    <row r="25" spans="1:11" ht="15.75" hidden="1" thickBot="1" x14ac:dyDescent="0.3">
      <c r="A25" s="519"/>
      <c r="B25" s="364"/>
      <c r="C25" s="103"/>
      <c r="D25" s="90"/>
      <c r="E25" s="6"/>
      <c r="F25" s="250"/>
      <c r="G25" s="403"/>
      <c r="H25" s="306"/>
      <c r="I25" s="23"/>
      <c r="J25" s="283"/>
      <c r="K25" s="373"/>
    </row>
    <row r="26" spans="1:11" ht="15.75" thickBot="1" x14ac:dyDescent="0.3">
      <c r="A26" s="1124" t="s">
        <v>18</v>
      </c>
      <c r="B26" s="1177"/>
      <c r="C26" s="1177"/>
      <c r="D26" s="1177"/>
      <c r="E26" s="1177"/>
      <c r="F26" s="1125"/>
      <c r="G26" s="1125"/>
      <c r="H26" s="766">
        <f>H10+H12+H13+H14+H15+H16+H17+H18+H7+H8+H9+H19+H21+H22+H23+H24+H25+H20</f>
        <v>1437490</v>
      </c>
      <c r="I26" s="770">
        <f t="shared" ref="I26:J26" si="0">I10+I12+I13+I14+I15+I16+I17+I18+I7+I8+I9+I19+I21+I22+I23+I24+I25+I20</f>
        <v>0</v>
      </c>
      <c r="J26" s="766">
        <f t="shared" si="0"/>
        <v>0</v>
      </c>
      <c r="K26" s="638">
        <f t="shared" ref="K26" si="1">K10+K12+K13+K14+K15+K16+K17+K18+K7+K8+K9+K19+K21+K22+K23+K24+K25+K20</f>
        <v>0</v>
      </c>
    </row>
    <row r="27" spans="1:11" ht="15.75" thickBot="1" x14ac:dyDescent="0.3">
      <c r="A27" s="153">
        <v>1</v>
      </c>
      <c r="B27" s="1160" t="s">
        <v>32</v>
      </c>
      <c r="C27" s="102" t="s">
        <v>127</v>
      </c>
      <c r="D27" s="104" t="s">
        <v>115</v>
      </c>
      <c r="E27" s="16" t="s">
        <v>214</v>
      </c>
      <c r="F27" s="906" t="s">
        <v>123</v>
      </c>
      <c r="G27" s="21" t="s">
        <v>269</v>
      </c>
      <c r="H27" s="54">
        <v>40207.65</v>
      </c>
      <c r="I27" s="321"/>
      <c r="J27" s="762"/>
      <c r="K27" s="60"/>
    </row>
    <row r="28" spans="1:11" ht="15.75" thickBot="1" x14ac:dyDescent="0.3">
      <c r="A28" s="201"/>
      <c r="B28" s="1164"/>
      <c r="C28" s="103" t="s">
        <v>215</v>
      </c>
      <c r="D28" s="90"/>
      <c r="E28" s="23"/>
      <c r="F28" s="70"/>
      <c r="G28" s="24"/>
      <c r="H28" s="70"/>
      <c r="I28" s="478"/>
      <c r="J28" s="193"/>
      <c r="K28" s="60"/>
    </row>
    <row r="29" spans="1:11" ht="15" customHeight="1" thickBot="1" x14ac:dyDescent="0.3">
      <c r="A29" s="924">
        <v>2</v>
      </c>
      <c r="B29" s="1160" t="s">
        <v>32</v>
      </c>
      <c r="C29" s="102" t="s">
        <v>127</v>
      </c>
      <c r="D29" s="104" t="s">
        <v>117</v>
      </c>
      <c r="E29" s="16" t="s">
        <v>270</v>
      </c>
      <c r="F29" s="906" t="s">
        <v>123</v>
      </c>
      <c r="G29" s="30" t="s">
        <v>272</v>
      </c>
      <c r="H29" s="80">
        <v>2623233.61</v>
      </c>
      <c r="I29" s="446"/>
      <c r="J29" s="192"/>
      <c r="K29" s="203"/>
    </row>
    <row r="30" spans="1:11" ht="15.75" thickBot="1" x14ac:dyDescent="0.3">
      <c r="A30" s="923"/>
      <c r="B30" s="1161"/>
      <c r="C30" s="103" t="s">
        <v>271</v>
      </c>
      <c r="D30" s="90"/>
      <c r="E30" s="23"/>
      <c r="F30" s="138"/>
      <c r="G30" s="21"/>
      <c r="H30" s="54"/>
      <c r="I30" s="339"/>
      <c r="J30" s="307"/>
      <c r="K30" s="204"/>
    </row>
    <row r="31" spans="1:11" x14ac:dyDescent="0.25">
      <c r="A31" s="900"/>
      <c r="B31" s="1164" t="s">
        <v>32</v>
      </c>
      <c r="C31" s="1018" t="s">
        <v>128</v>
      </c>
      <c r="D31" s="16" t="s">
        <v>142</v>
      </c>
      <c r="E31" s="200" t="s">
        <v>174</v>
      </c>
      <c r="F31" s="1019" t="s">
        <v>123</v>
      </c>
      <c r="G31" s="24" t="s">
        <v>273</v>
      </c>
      <c r="H31" s="49">
        <v>32427.49</v>
      </c>
      <c r="I31" s="338"/>
      <c r="J31" s="754"/>
      <c r="K31" s="291"/>
    </row>
    <row r="32" spans="1:11" ht="15.75" thickBot="1" x14ac:dyDescent="0.3">
      <c r="A32" s="900"/>
      <c r="B32" s="1164"/>
      <c r="C32" s="200" t="s">
        <v>175</v>
      </c>
      <c r="D32" s="6"/>
      <c r="E32" s="200"/>
      <c r="F32" s="136"/>
      <c r="G32" s="52"/>
      <c r="H32" s="70"/>
      <c r="I32" s="321"/>
      <c r="J32" s="754"/>
      <c r="K32" s="291"/>
    </row>
    <row r="33" spans="1:13" hidden="1" x14ac:dyDescent="0.25">
      <c r="A33" s="900"/>
      <c r="B33" s="903"/>
      <c r="C33" s="200"/>
      <c r="D33" s="6"/>
      <c r="E33" s="200"/>
      <c r="F33" s="942"/>
      <c r="G33" s="943"/>
      <c r="H33" s="944"/>
      <c r="I33" s="321"/>
      <c r="J33" s="754"/>
      <c r="K33" s="291"/>
    </row>
    <row r="34" spans="1:13" ht="15.75" hidden="1" thickBot="1" x14ac:dyDescent="0.3">
      <c r="A34" s="898"/>
      <c r="B34" s="902"/>
      <c r="C34" s="90"/>
      <c r="D34" s="23"/>
      <c r="E34" s="90"/>
      <c r="F34" s="136"/>
      <c r="G34" s="25"/>
      <c r="H34" s="72"/>
      <c r="I34" s="339"/>
      <c r="J34" s="103"/>
      <c r="K34" s="184"/>
    </row>
    <row r="35" spans="1:13" x14ac:dyDescent="0.25">
      <c r="A35" s="524">
        <v>3</v>
      </c>
      <c r="B35" s="1164" t="s">
        <v>32</v>
      </c>
      <c r="C35" s="104" t="s">
        <v>128</v>
      </c>
      <c r="D35" s="16" t="s">
        <v>116</v>
      </c>
      <c r="E35" s="104" t="s">
        <v>274</v>
      </c>
      <c r="F35" s="1019" t="s">
        <v>123</v>
      </c>
      <c r="G35" s="29" t="s">
        <v>276</v>
      </c>
      <c r="H35" s="572">
        <v>305553.13</v>
      </c>
      <c r="I35" s="338"/>
      <c r="J35" s="754"/>
      <c r="K35" s="912"/>
    </row>
    <row r="36" spans="1:13" ht="15.75" thickBot="1" x14ac:dyDescent="0.3">
      <c r="A36" s="531"/>
      <c r="B36" s="1161"/>
      <c r="C36" s="106" t="s">
        <v>275</v>
      </c>
      <c r="D36" s="6"/>
      <c r="E36" s="200"/>
      <c r="F36" s="39"/>
      <c r="G36" s="236"/>
      <c r="H36" s="401"/>
      <c r="I36" s="447"/>
      <c r="J36" s="762"/>
      <c r="K36" s="373"/>
    </row>
    <row r="37" spans="1:13" x14ac:dyDescent="0.25">
      <c r="A37" s="530">
        <v>4</v>
      </c>
      <c r="B37" s="1160" t="s">
        <v>32</v>
      </c>
      <c r="C37" s="102" t="s">
        <v>128</v>
      </c>
      <c r="D37" s="16" t="s">
        <v>232</v>
      </c>
      <c r="E37" s="104" t="s">
        <v>233</v>
      </c>
      <c r="F37" s="392" t="s">
        <v>123</v>
      </c>
      <c r="G37" s="24" t="s">
        <v>277</v>
      </c>
      <c r="H37" s="1020">
        <v>14886.93</v>
      </c>
      <c r="I37" s="26"/>
      <c r="J37" s="401"/>
      <c r="K37" s="203"/>
    </row>
    <row r="38" spans="1:13" ht="15.75" thickBot="1" x14ac:dyDescent="0.3">
      <c r="A38" s="531"/>
      <c r="B38" s="1161"/>
      <c r="C38" s="106" t="s">
        <v>234</v>
      </c>
      <c r="D38" s="6"/>
      <c r="E38" s="200"/>
      <c r="F38" s="136"/>
      <c r="G38" s="823"/>
      <c r="H38" s="41"/>
      <c r="I38" s="339"/>
      <c r="J38" s="762"/>
      <c r="K38" s="617"/>
    </row>
    <row r="39" spans="1:13" x14ac:dyDescent="0.25">
      <c r="A39" s="524">
        <v>5</v>
      </c>
      <c r="B39" s="1162" t="s">
        <v>32</v>
      </c>
      <c r="C39" s="104" t="s">
        <v>128</v>
      </c>
      <c r="D39" s="16" t="s">
        <v>106</v>
      </c>
      <c r="E39" s="104" t="s">
        <v>236</v>
      </c>
      <c r="F39" s="39" t="s">
        <v>123</v>
      </c>
      <c r="G39" s="24" t="s">
        <v>278</v>
      </c>
      <c r="H39" s="70">
        <v>2668.68</v>
      </c>
      <c r="I39" s="446"/>
      <c r="J39" s="189"/>
      <c r="K39" s="617"/>
    </row>
    <row r="40" spans="1:13" ht="15.75" thickBot="1" x14ac:dyDescent="0.3">
      <c r="A40" s="529"/>
      <c r="B40" s="1163"/>
      <c r="C40" s="1024" t="s">
        <v>237</v>
      </c>
      <c r="D40" s="6"/>
      <c r="E40" s="200"/>
      <c r="F40" s="39"/>
      <c r="G40" s="823"/>
      <c r="H40" s="41"/>
      <c r="I40" s="447"/>
      <c r="J40" s="814"/>
      <c r="K40" s="615"/>
    </row>
    <row r="41" spans="1:13" ht="15" customHeight="1" x14ac:dyDescent="0.25">
      <c r="A41" s="365">
        <v>6</v>
      </c>
      <c r="B41" s="1162" t="s">
        <v>32</v>
      </c>
      <c r="C41" s="106" t="s">
        <v>128</v>
      </c>
      <c r="D41" s="6" t="s">
        <v>105</v>
      </c>
      <c r="E41" s="200" t="s">
        <v>239</v>
      </c>
      <c r="F41" s="39" t="s">
        <v>123</v>
      </c>
      <c r="G41" s="52" t="s">
        <v>279</v>
      </c>
      <c r="H41" s="1020">
        <v>1520.21</v>
      </c>
      <c r="I41" s="321"/>
      <c r="J41" s="815"/>
      <c r="K41" s="639"/>
    </row>
    <row r="42" spans="1:13" ht="15.75" thickBot="1" x14ac:dyDescent="0.3">
      <c r="A42" s="838"/>
      <c r="B42" s="1163"/>
      <c r="C42" s="106" t="s">
        <v>240</v>
      </c>
      <c r="D42" s="6"/>
      <c r="E42" s="200"/>
      <c r="F42" s="136"/>
      <c r="G42" s="24"/>
      <c r="H42" s="70"/>
      <c r="I42" s="26"/>
      <c r="J42" s="815"/>
      <c r="K42" s="204"/>
      <c r="M42" s="44"/>
    </row>
    <row r="43" spans="1:13" ht="15.75" hidden="1" thickBot="1" x14ac:dyDescent="0.3">
      <c r="A43" s="839"/>
      <c r="B43" s="569"/>
      <c r="C43" s="200"/>
      <c r="D43" s="627"/>
      <c r="E43" s="6"/>
      <c r="F43" s="47"/>
      <c r="G43" s="34"/>
      <c r="H43" s="31"/>
      <c r="I43" s="28"/>
      <c r="J43" s="309"/>
      <c r="K43" s="617"/>
    </row>
    <row r="44" spans="1:13" ht="15.75" customHeight="1" x14ac:dyDescent="0.25">
      <c r="A44" s="365">
        <v>7</v>
      </c>
      <c r="B44" s="1160" t="s">
        <v>32</v>
      </c>
      <c r="C44" s="104" t="s">
        <v>128</v>
      </c>
      <c r="D44" s="16" t="s">
        <v>131</v>
      </c>
      <c r="E44" s="104" t="s">
        <v>242</v>
      </c>
      <c r="F44" s="39" t="s">
        <v>123</v>
      </c>
      <c r="G44" s="52" t="s">
        <v>280</v>
      </c>
      <c r="H44" s="1020">
        <v>2282.5700000000002</v>
      </c>
      <c r="I44" s="321"/>
      <c r="J44" s="401"/>
      <c r="K44" s="636"/>
    </row>
    <row r="45" spans="1:13" ht="15.75" thickBot="1" x14ac:dyDescent="0.3">
      <c r="A45" s="568"/>
      <c r="B45" s="1161"/>
      <c r="C45" s="200" t="s">
        <v>243</v>
      </c>
      <c r="D45" s="6"/>
      <c r="E45" s="200"/>
      <c r="F45" s="136"/>
      <c r="G45" s="24"/>
      <c r="H45" s="70"/>
      <c r="I45" s="447"/>
      <c r="J45" s="401"/>
      <c r="K45" s="204"/>
    </row>
    <row r="46" spans="1:13" ht="15.75" thickBot="1" x14ac:dyDescent="0.3">
      <c r="A46" s="365">
        <v>8</v>
      </c>
      <c r="B46" s="1160" t="s">
        <v>32</v>
      </c>
      <c r="C46" s="104" t="s">
        <v>127</v>
      </c>
      <c r="D46" s="104" t="s">
        <v>117</v>
      </c>
      <c r="E46" s="16" t="s">
        <v>281</v>
      </c>
      <c r="F46" s="906" t="s">
        <v>123</v>
      </c>
      <c r="G46" s="30" t="s">
        <v>272</v>
      </c>
      <c r="H46" s="80">
        <v>3527211.66</v>
      </c>
      <c r="I46" s="446"/>
      <c r="J46" s="192"/>
      <c r="K46" s="640"/>
    </row>
    <row r="47" spans="1:13" ht="15.75" thickBot="1" x14ac:dyDescent="0.3">
      <c r="A47" s="901"/>
      <c r="B47" s="1164"/>
      <c r="C47" s="90" t="s">
        <v>282</v>
      </c>
      <c r="D47" s="90"/>
      <c r="E47" s="23"/>
      <c r="F47" s="138"/>
      <c r="G47" s="21"/>
      <c r="H47" s="54"/>
      <c r="I47" s="339"/>
      <c r="J47" s="659"/>
      <c r="K47" s="641"/>
    </row>
    <row r="48" spans="1:13" ht="15.75" hidden="1" thickBot="1" x14ac:dyDescent="0.3">
      <c r="A48" s="1013"/>
      <c r="B48" s="1014"/>
      <c r="C48" s="6"/>
      <c r="D48" s="6"/>
      <c r="E48" s="6"/>
      <c r="F48" s="60"/>
      <c r="G48" s="25"/>
      <c r="H48" s="386"/>
      <c r="I48" s="914"/>
      <c r="J48" s="915"/>
      <c r="K48" s="394"/>
    </row>
    <row r="49" spans="1:11" ht="15.75" hidden="1" thickBot="1" x14ac:dyDescent="0.3">
      <c r="A49" s="994">
        <v>9</v>
      </c>
      <c r="B49" s="965" t="s">
        <v>98</v>
      </c>
      <c r="C49" s="104"/>
      <c r="D49" s="16"/>
      <c r="E49" s="104"/>
      <c r="F49" s="387"/>
      <c r="G49" s="30"/>
      <c r="H49" s="693"/>
      <c r="I49" s="913"/>
      <c r="J49" s="754"/>
      <c r="K49" s="291"/>
    </row>
    <row r="50" spans="1:11" ht="15.75" hidden="1" thickBot="1" x14ac:dyDescent="0.3">
      <c r="A50" s="1016"/>
      <c r="B50" s="1017" t="s">
        <v>182</v>
      </c>
      <c r="C50" s="90"/>
      <c r="D50" s="23"/>
      <c r="E50" s="90"/>
      <c r="F50" s="23"/>
      <c r="G50" s="917"/>
      <c r="H50" s="911"/>
      <c r="I50" s="447"/>
      <c r="J50" s="904"/>
      <c r="K50" s="203"/>
    </row>
    <row r="51" spans="1:11" hidden="1" x14ac:dyDescent="0.25">
      <c r="A51" s="950"/>
      <c r="B51" s="966"/>
      <c r="C51" s="194"/>
      <c r="D51" s="194"/>
      <c r="E51" s="194"/>
      <c r="F51" s="964"/>
      <c r="G51" s="59"/>
      <c r="H51" s="1015"/>
      <c r="I51" s="321"/>
      <c r="J51" s="762"/>
      <c r="K51" s="203"/>
    </row>
    <row r="52" spans="1:11" hidden="1" x14ac:dyDescent="0.25">
      <c r="A52" s="950"/>
      <c r="B52" s="966"/>
      <c r="C52" s="194"/>
      <c r="D52" s="194"/>
      <c r="E52" s="194"/>
      <c r="F52" s="967"/>
      <c r="G52" s="24"/>
      <c r="H52" s="278"/>
      <c r="I52" s="321"/>
      <c r="J52" s="762"/>
      <c r="K52" s="617"/>
    </row>
    <row r="53" spans="1:11" ht="15.75" hidden="1" thickBot="1" x14ac:dyDescent="0.3">
      <c r="A53" s="950"/>
      <c r="B53" s="958"/>
      <c r="C53" s="194"/>
      <c r="D53" s="194"/>
      <c r="E53" s="194"/>
      <c r="F53" s="967"/>
      <c r="G53" s="24"/>
      <c r="H53" s="278"/>
      <c r="I53" s="321"/>
      <c r="J53" s="762"/>
      <c r="K53" s="614"/>
    </row>
    <row r="54" spans="1:11" ht="15.75" hidden="1" thickBot="1" x14ac:dyDescent="0.3">
      <c r="A54" s="950"/>
      <c r="B54" s="958"/>
      <c r="C54" s="194"/>
      <c r="D54" s="194"/>
      <c r="E54" s="194"/>
      <c r="F54" s="967"/>
      <c r="G54" s="24"/>
      <c r="H54" s="278"/>
      <c r="I54" s="6"/>
      <c r="J54" s="200"/>
      <c r="K54" s="373"/>
    </row>
    <row r="55" spans="1:11" ht="15.75" hidden="1" thickBot="1" x14ac:dyDescent="0.3">
      <c r="A55" s="949"/>
      <c r="B55" s="940"/>
      <c r="C55" s="959"/>
      <c r="D55" s="959"/>
      <c r="E55" s="959"/>
      <c r="F55" s="968"/>
      <c r="G55" s="37"/>
      <c r="H55" s="279"/>
      <c r="I55" s="6"/>
      <c r="J55" s="200"/>
      <c r="K55" s="373"/>
    </row>
    <row r="56" spans="1:11" ht="15.75" thickBot="1" x14ac:dyDescent="0.3">
      <c r="A56" s="1098" t="s">
        <v>47</v>
      </c>
      <c r="B56" s="1099"/>
      <c r="C56" s="1099"/>
      <c r="D56" s="1099"/>
      <c r="E56" s="1099"/>
      <c r="F56" s="1099"/>
      <c r="G56" s="1165"/>
      <c r="H56" s="460">
        <f>SUM(H27:H55)</f>
        <v>6549991.9299999997</v>
      </c>
      <c r="I56" s="746">
        <f>SUM(I27:I53)</f>
        <v>0</v>
      </c>
      <c r="J56" s="460">
        <f>SUM(J27:J53)</f>
        <v>0</v>
      </c>
      <c r="K56" s="642">
        <f>SUM(K27:K53)</f>
        <v>0</v>
      </c>
    </row>
    <row r="57" spans="1:11" x14ac:dyDescent="0.25">
      <c r="A57" s="1166">
        <v>1</v>
      </c>
      <c r="B57" s="1168" t="s">
        <v>248</v>
      </c>
      <c r="C57" s="104" t="s">
        <v>252</v>
      </c>
      <c r="D57" s="104"/>
      <c r="E57" s="104"/>
      <c r="F57" s="1019" t="s">
        <v>123</v>
      </c>
      <c r="G57" s="1020" t="s">
        <v>286</v>
      </c>
      <c r="H57" s="1020">
        <v>175.24</v>
      </c>
      <c r="I57" s="771"/>
      <c r="J57" s="660"/>
      <c r="K57" s="617"/>
    </row>
    <row r="58" spans="1:11" ht="15.75" thickBot="1" x14ac:dyDescent="0.3">
      <c r="A58" s="1167"/>
      <c r="B58" s="1169"/>
      <c r="C58" s="90"/>
      <c r="D58" s="90"/>
      <c r="E58" s="90"/>
      <c r="F58" s="90"/>
      <c r="G58" s="8"/>
      <c r="H58" s="65"/>
      <c r="I58" s="321"/>
      <c r="J58" s="762"/>
      <c r="K58" s="617"/>
    </row>
    <row r="59" spans="1:11" hidden="1" x14ac:dyDescent="0.25">
      <c r="A59" s="147">
        <v>1</v>
      </c>
      <c r="B59" s="1170"/>
      <c r="C59" s="102"/>
      <c r="D59" s="104"/>
      <c r="E59" s="104"/>
      <c r="F59" s="102"/>
      <c r="G59" s="111"/>
      <c r="H59" s="105"/>
      <c r="I59" s="321"/>
      <c r="J59" s="762"/>
      <c r="K59" s="617"/>
    </row>
    <row r="60" spans="1:11" ht="15.75" hidden="1" thickBot="1" x14ac:dyDescent="0.3">
      <c r="A60" s="523"/>
      <c r="B60" s="1171"/>
      <c r="C60" s="106"/>
      <c r="D60" s="200"/>
      <c r="E60" s="200"/>
      <c r="F60" s="200"/>
      <c r="G60" s="7"/>
      <c r="H60" s="108"/>
      <c r="I60" s="321"/>
      <c r="J60" s="762"/>
      <c r="K60" s="617"/>
    </row>
    <row r="61" spans="1:11" ht="15.75" hidden="1" thickBot="1" x14ac:dyDescent="0.3">
      <c r="A61" s="181"/>
      <c r="B61" s="1172"/>
      <c r="C61" s="102"/>
      <c r="D61" s="104"/>
      <c r="E61" s="104"/>
      <c r="F61" s="102"/>
      <c r="G61" s="296"/>
      <c r="H61" s="105"/>
      <c r="I61" s="321"/>
      <c r="J61" s="762"/>
      <c r="K61" s="617"/>
    </row>
    <row r="62" spans="1:11" ht="15.75" hidden="1" thickBot="1" x14ac:dyDescent="0.3">
      <c r="A62" s="154">
        <v>3</v>
      </c>
      <c r="B62" s="1158"/>
      <c r="C62" s="102"/>
      <c r="D62" s="104"/>
      <c r="E62" s="20"/>
      <c r="F62" s="80"/>
      <c r="G62" s="314"/>
      <c r="H62" s="282"/>
      <c r="I62" s="321"/>
      <c r="J62" s="762"/>
      <c r="K62" s="617"/>
    </row>
    <row r="63" spans="1:11" ht="15.75" hidden="1" thickBot="1" x14ac:dyDescent="0.3">
      <c r="A63" s="531"/>
      <c r="B63" s="1159"/>
      <c r="C63" s="228"/>
      <c r="D63" s="90"/>
      <c r="E63" s="8"/>
      <c r="F63" s="235"/>
      <c r="G63" s="348"/>
      <c r="H63" s="305"/>
      <c r="I63" s="321"/>
      <c r="J63" s="762"/>
      <c r="K63" s="617"/>
    </row>
    <row r="64" spans="1:11" hidden="1" x14ac:dyDescent="0.25">
      <c r="A64" s="147">
        <v>2</v>
      </c>
      <c r="B64" s="155"/>
      <c r="C64" s="102"/>
      <c r="D64" s="104"/>
      <c r="E64" s="104"/>
      <c r="F64" s="1134"/>
      <c r="G64" s="296"/>
      <c r="H64" s="105"/>
      <c r="I64" s="321"/>
      <c r="J64" s="762"/>
      <c r="K64" s="617"/>
    </row>
    <row r="65" spans="1:11" ht="15.75" hidden="1" thickBot="1" x14ac:dyDescent="0.3">
      <c r="A65" s="523"/>
      <c r="B65" s="182"/>
      <c r="C65" s="106"/>
      <c r="D65" s="200"/>
      <c r="E65" s="200"/>
      <c r="F65" s="1135"/>
      <c r="G65" s="7"/>
      <c r="H65" s="108"/>
      <c r="I65" s="321"/>
      <c r="J65" s="762"/>
      <c r="K65" s="617"/>
    </row>
    <row r="66" spans="1:11" hidden="1" x14ac:dyDescent="0.25">
      <c r="A66" s="530">
        <v>1</v>
      </c>
      <c r="B66" s="1145"/>
      <c r="C66" s="102"/>
      <c r="D66" s="104"/>
      <c r="E66" s="104"/>
      <c r="F66" s="1030"/>
      <c r="G66" s="111"/>
      <c r="H66" s="783"/>
      <c r="I66" s="374"/>
      <c r="J66" s="284"/>
      <c r="K66" s="356"/>
    </row>
    <row r="67" spans="1:11" ht="15.75" hidden="1" thickBot="1" x14ac:dyDescent="0.3">
      <c r="A67" s="524"/>
      <c r="B67" s="1146"/>
      <c r="C67" s="103"/>
      <c r="D67" s="90"/>
      <c r="E67" s="90"/>
      <c r="F67" s="1031"/>
      <c r="G67" s="8"/>
      <c r="H67" s="65"/>
      <c r="I67" s="374"/>
      <c r="J67" s="284"/>
      <c r="K67" s="149"/>
    </row>
    <row r="68" spans="1:11" ht="15.75" hidden="1" thickBot="1" x14ac:dyDescent="0.3">
      <c r="A68" s="531"/>
      <c r="B68" s="525"/>
      <c r="C68" s="90"/>
      <c r="D68" s="531"/>
      <c r="E68" s="127"/>
      <c r="F68" s="235"/>
      <c r="G68" s="260"/>
      <c r="H68" s="308"/>
      <c r="I68" s="321"/>
      <c r="J68" s="762"/>
      <c r="K68" s="149"/>
    </row>
    <row r="69" spans="1:11" ht="15.75" hidden="1" thickBot="1" x14ac:dyDescent="0.3">
      <c r="A69" s="531"/>
      <c r="B69" s="525"/>
      <c r="C69" s="90"/>
      <c r="D69" s="90"/>
      <c r="E69" s="8"/>
      <c r="F69" s="351"/>
      <c r="G69" s="170"/>
      <c r="H69" s="784"/>
      <c r="I69" s="374"/>
      <c r="J69" s="284"/>
      <c r="K69" s="149"/>
    </row>
    <row r="70" spans="1:11" hidden="1" x14ac:dyDescent="0.25">
      <c r="A70" s="147">
        <v>2</v>
      </c>
      <c r="B70" s="1145"/>
      <c r="C70" s="102"/>
      <c r="D70" s="104"/>
      <c r="E70" s="20"/>
      <c r="F70" s="220"/>
      <c r="G70" s="314"/>
      <c r="H70" s="282"/>
      <c r="I70" s="772"/>
      <c r="J70" s="661"/>
      <c r="K70" s="617"/>
    </row>
    <row r="71" spans="1:11" ht="15.75" hidden="1" thickBot="1" x14ac:dyDescent="0.3">
      <c r="A71" s="181"/>
      <c r="B71" s="1147"/>
      <c r="C71" s="106"/>
      <c r="D71" s="200"/>
      <c r="E71" s="7"/>
      <c r="F71" s="386"/>
      <c r="G71" s="403"/>
      <c r="H71" s="303"/>
      <c r="I71" s="321"/>
      <c r="J71" s="762"/>
      <c r="K71" s="617"/>
    </row>
    <row r="72" spans="1:11" hidden="1" x14ac:dyDescent="0.25">
      <c r="A72" s="523">
        <v>3</v>
      </c>
      <c r="B72" s="1145"/>
      <c r="C72" s="102"/>
      <c r="D72" s="104"/>
      <c r="E72" s="104"/>
      <c r="F72" s="67"/>
      <c r="G72" s="288"/>
      <c r="H72" s="282"/>
      <c r="I72" s="321"/>
      <c r="J72" s="762"/>
      <c r="K72" s="617"/>
    </row>
    <row r="73" spans="1:11" ht="15.75" hidden="1" thickBot="1" x14ac:dyDescent="0.3">
      <c r="A73" s="523"/>
      <c r="B73" s="1148"/>
      <c r="C73" s="106"/>
      <c r="D73" s="200"/>
      <c r="E73" s="200"/>
      <c r="F73" s="39"/>
      <c r="G73" s="236"/>
      <c r="H73" s="283"/>
      <c r="I73" s="321"/>
      <c r="J73" s="762"/>
      <c r="K73" s="617"/>
    </row>
    <row r="74" spans="1:11" hidden="1" x14ac:dyDescent="0.25">
      <c r="A74" s="533">
        <v>4</v>
      </c>
      <c r="B74" s="1145"/>
      <c r="C74" s="102"/>
      <c r="D74" s="102"/>
      <c r="E74" s="104"/>
      <c r="F74" s="530"/>
      <c r="G74" s="111"/>
      <c r="H74" s="105"/>
      <c r="I74" s="321"/>
      <c r="J74" s="762"/>
      <c r="K74" s="617"/>
    </row>
    <row r="75" spans="1:11" ht="15.75" hidden="1" thickBot="1" x14ac:dyDescent="0.3">
      <c r="A75" s="125"/>
      <c r="B75" s="1147"/>
      <c r="C75" s="103"/>
      <c r="D75" s="90"/>
      <c r="E75" s="90"/>
      <c r="F75" s="549"/>
      <c r="G75" s="127"/>
      <c r="H75" s="65"/>
      <c r="I75" s="321"/>
      <c r="J75" s="762"/>
      <c r="K75" s="617"/>
    </row>
    <row r="76" spans="1:11" hidden="1" x14ac:dyDescent="0.25">
      <c r="A76" s="124"/>
      <c r="B76" s="122"/>
      <c r="C76" s="1149"/>
      <c r="D76" s="535"/>
      <c r="E76" s="524"/>
      <c r="F76" s="351"/>
      <c r="G76" s="170"/>
      <c r="H76" s="304"/>
      <c r="I76" s="321"/>
      <c r="J76" s="762"/>
      <c r="K76" s="617"/>
    </row>
    <row r="77" spans="1:11" ht="15.75" hidden="1" thickBot="1" x14ac:dyDescent="0.3">
      <c r="A77" s="534"/>
      <c r="B77" s="123"/>
      <c r="C77" s="1150"/>
      <c r="D77" s="90"/>
      <c r="E77" s="531"/>
      <c r="F77" s="538"/>
      <c r="G77" s="236"/>
      <c r="H77" s="283"/>
      <c r="I77" s="321"/>
      <c r="J77" s="762"/>
      <c r="K77" s="617"/>
    </row>
    <row r="78" spans="1:11" hidden="1" x14ac:dyDescent="0.25">
      <c r="A78" s="1151"/>
      <c r="B78" s="1153"/>
      <c r="C78" s="96"/>
      <c r="D78" s="26"/>
      <c r="E78" s="41"/>
      <c r="F78" s="538"/>
      <c r="G78" s="236"/>
      <c r="H78" s="283"/>
      <c r="I78" s="321"/>
      <c r="J78" s="762"/>
      <c r="K78" s="617"/>
    </row>
    <row r="79" spans="1:11" ht="15.75" hidden="1" thickBot="1" x14ac:dyDescent="0.3">
      <c r="A79" s="1152"/>
      <c r="B79" s="1154"/>
      <c r="C79" s="47"/>
      <c r="D79" s="23"/>
      <c r="E79" s="22"/>
      <c r="F79" s="23"/>
      <c r="G79" s="64"/>
      <c r="H79" s="65"/>
      <c r="I79" s="321"/>
      <c r="J79" s="762"/>
      <c r="K79" s="617"/>
    </row>
    <row r="80" spans="1:11" ht="15.75" thickBot="1" x14ac:dyDescent="0.3">
      <c r="A80" s="1058" t="s">
        <v>249</v>
      </c>
      <c r="B80" s="1059"/>
      <c r="C80" s="1059"/>
      <c r="D80" s="1059"/>
      <c r="E80" s="1059"/>
      <c r="F80" s="1059"/>
      <c r="G80" s="1059"/>
      <c r="H80" s="461">
        <f>H57</f>
        <v>175.24</v>
      </c>
      <c r="I80" s="485">
        <f t="shared" ref="I80:K80" si="2">I57</f>
        <v>0</v>
      </c>
      <c r="J80" s="662"/>
      <c r="K80" s="159">
        <f t="shared" si="2"/>
        <v>0</v>
      </c>
    </row>
    <row r="81" spans="1:11" hidden="1" x14ac:dyDescent="0.25">
      <c r="A81" s="532">
        <v>1</v>
      </c>
      <c r="B81" s="521" t="s">
        <v>38</v>
      </c>
      <c r="C81" s="200"/>
      <c r="D81" s="200"/>
      <c r="E81" s="200"/>
      <c r="F81" s="384"/>
      <c r="G81" s="24"/>
      <c r="H81" s="49"/>
      <c r="I81" s="390"/>
      <c r="J81" s="285"/>
      <c r="K81" s="357"/>
    </row>
    <row r="82" spans="1:11" ht="15.75" hidden="1" thickBot="1" x14ac:dyDescent="0.3">
      <c r="A82" s="99"/>
      <c r="B82" s="100"/>
      <c r="C82" s="200"/>
      <c r="D82" s="200"/>
      <c r="E82" s="200"/>
      <c r="F82" s="136"/>
      <c r="G82" s="236"/>
      <c r="H82" s="308"/>
      <c r="I82" s="321"/>
      <c r="J82" s="762"/>
      <c r="K82" s="617"/>
    </row>
    <row r="83" spans="1:11" ht="15.75" hidden="1" thickBot="1" x14ac:dyDescent="0.3">
      <c r="A83" s="77"/>
      <c r="B83" s="78"/>
      <c r="C83" s="33"/>
      <c r="D83" s="19"/>
      <c r="E83" s="11"/>
      <c r="F83" s="19"/>
      <c r="G83" s="404"/>
      <c r="H83" s="785"/>
      <c r="I83" s="321"/>
      <c r="J83" s="762"/>
      <c r="K83" s="617"/>
    </row>
    <row r="84" spans="1:11" hidden="1" x14ac:dyDescent="0.25">
      <c r="A84" s="1155">
        <v>1</v>
      </c>
      <c r="B84" s="521" t="s">
        <v>38</v>
      </c>
      <c r="C84" s="104"/>
      <c r="D84" s="104"/>
      <c r="E84" s="104"/>
      <c r="F84" s="196"/>
      <c r="G84" s="236"/>
      <c r="H84" s="285"/>
      <c r="I84" s="390"/>
      <c r="J84" s="285"/>
      <c r="K84" s="643"/>
    </row>
    <row r="85" spans="1:11" hidden="1" x14ac:dyDescent="0.25">
      <c r="A85" s="1156"/>
      <c r="B85" s="241"/>
      <c r="C85" s="200"/>
      <c r="D85" s="200"/>
      <c r="E85" s="200"/>
      <c r="F85" s="136"/>
      <c r="G85" s="236"/>
      <c r="H85" s="285"/>
      <c r="I85" s="321"/>
      <c r="J85" s="762"/>
      <c r="K85" s="617"/>
    </row>
    <row r="86" spans="1:11" hidden="1" x14ac:dyDescent="0.25">
      <c r="A86" s="1156"/>
      <c r="B86" s="241"/>
      <c r="C86" s="542"/>
      <c r="D86" s="542"/>
      <c r="E86" s="542"/>
      <c r="F86" s="70"/>
      <c r="G86" s="236"/>
      <c r="H86" s="283"/>
      <c r="I86" s="321"/>
      <c r="J86" s="762"/>
      <c r="K86" s="617"/>
    </row>
    <row r="87" spans="1:11" ht="15.75" hidden="1" thickBot="1" x14ac:dyDescent="0.3">
      <c r="A87" s="1157"/>
      <c r="B87" s="242"/>
      <c r="C87" s="536"/>
      <c r="D87" s="536"/>
      <c r="E87" s="536"/>
      <c r="F87" s="54"/>
      <c r="G87" s="260"/>
      <c r="H87" s="305"/>
      <c r="I87" s="321"/>
      <c r="J87" s="762"/>
      <c r="K87" s="617"/>
    </row>
    <row r="88" spans="1:11" ht="15.75" thickBot="1" x14ac:dyDescent="0.3">
      <c r="A88" s="1058" t="s">
        <v>39</v>
      </c>
      <c r="B88" s="1059"/>
      <c r="C88" s="1059"/>
      <c r="D88" s="1059"/>
      <c r="E88" s="1059"/>
      <c r="F88" s="1059"/>
      <c r="G88" s="1059"/>
      <c r="H88" s="461">
        <f>SUM(H81:H87)</f>
        <v>0</v>
      </c>
      <c r="I88" s="485">
        <f>SUM(I81:I87)</f>
        <v>0</v>
      </c>
      <c r="J88" s="563"/>
      <c r="K88" s="468">
        <f>SUM(K81:K87)</f>
        <v>0</v>
      </c>
    </row>
    <row r="89" spans="1:11" hidden="1" x14ac:dyDescent="0.25">
      <c r="A89" s="1139">
        <v>1</v>
      </c>
      <c r="B89" s="1141" t="s">
        <v>34</v>
      </c>
      <c r="C89" s="626"/>
      <c r="D89" s="742"/>
      <c r="E89" s="626"/>
      <c r="F89" s="245"/>
      <c r="G89" s="268"/>
      <c r="H89" s="282"/>
      <c r="I89" s="6"/>
      <c r="J89" s="762"/>
      <c r="K89" s="615"/>
    </row>
    <row r="90" spans="1:11" ht="15.75" hidden="1" thickBot="1" x14ac:dyDescent="0.3">
      <c r="A90" s="1140"/>
      <c r="B90" s="1142"/>
      <c r="C90" s="200"/>
      <c r="D90" s="6"/>
      <c r="E90" s="200"/>
      <c r="F90" s="200"/>
      <c r="G90" s="297"/>
      <c r="H90" s="108"/>
      <c r="I90" s="773"/>
      <c r="J90" s="663"/>
      <c r="K90" s="644"/>
    </row>
    <row r="91" spans="1:11" x14ac:dyDescent="0.25">
      <c r="A91" s="1139">
        <v>1</v>
      </c>
      <c r="B91" s="1143" t="s">
        <v>102</v>
      </c>
      <c r="C91" s="104" t="s">
        <v>128</v>
      </c>
      <c r="D91" s="16" t="s">
        <v>100</v>
      </c>
      <c r="E91" s="104" t="s">
        <v>191</v>
      </c>
      <c r="F91" s="1019" t="s">
        <v>123</v>
      </c>
      <c r="G91" s="52" t="s">
        <v>259</v>
      </c>
      <c r="H91" s="186">
        <v>11730.89</v>
      </c>
      <c r="I91" s="300"/>
      <c r="J91" s="283"/>
      <c r="K91" s="301"/>
    </row>
    <row r="92" spans="1:11" x14ac:dyDescent="0.25">
      <c r="A92" s="1140"/>
      <c r="B92" s="1144"/>
      <c r="C92" s="200" t="s">
        <v>192</v>
      </c>
      <c r="D92" s="6"/>
      <c r="E92" s="200"/>
      <c r="F92" s="1019" t="s">
        <v>123</v>
      </c>
      <c r="G92" s="52" t="s">
        <v>260</v>
      </c>
      <c r="H92" s="186">
        <v>350831.53</v>
      </c>
      <c r="I92" s="300"/>
      <c r="J92" s="283"/>
      <c r="K92" s="301"/>
    </row>
    <row r="93" spans="1:11" hidden="1" x14ac:dyDescent="0.25">
      <c r="A93" s="1140"/>
      <c r="B93" s="1144"/>
      <c r="C93" s="231"/>
      <c r="D93" s="544"/>
      <c r="E93" s="70"/>
      <c r="F93" s="39"/>
      <c r="G93" s="24"/>
      <c r="H93" s="70"/>
      <c r="I93" s="300"/>
      <c r="J93" s="283"/>
      <c r="K93" s="301"/>
    </row>
    <row r="94" spans="1:11" ht="15.75" hidden="1" thickBot="1" x14ac:dyDescent="0.3">
      <c r="A94" s="1140"/>
      <c r="B94" s="1144"/>
      <c r="C94" s="232"/>
      <c r="D94" s="386"/>
      <c r="E94" s="72"/>
      <c r="F94" s="39"/>
      <c r="G94" s="24"/>
      <c r="H94" s="70"/>
      <c r="I94" s="774"/>
      <c r="J94" s="664"/>
      <c r="K94" s="645"/>
    </row>
    <row r="95" spans="1:11" ht="15.75" hidden="1" thickBot="1" x14ac:dyDescent="0.3">
      <c r="A95" s="1140"/>
      <c r="B95" s="1144"/>
      <c r="C95" s="232"/>
      <c r="D95" s="386"/>
      <c r="E95" s="72"/>
      <c r="F95" s="39"/>
      <c r="G95" s="24"/>
      <c r="H95" s="70"/>
      <c r="I95" s="300"/>
      <c r="J95" s="283"/>
      <c r="K95" s="331"/>
    </row>
    <row r="96" spans="1:11" ht="15.75" hidden="1" thickBot="1" x14ac:dyDescent="0.3">
      <c r="A96" s="1140"/>
      <c r="B96" s="1144"/>
      <c r="C96" s="232"/>
      <c r="D96" s="386"/>
      <c r="E96" s="72"/>
      <c r="F96" s="196"/>
      <c r="G96" s="262"/>
      <c r="H96" s="283"/>
      <c r="I96" s="300"/>
      <c r="J96" s="283"/>
      <c r="K96" s="331"/>
    </row>
    <row r="97" spans="1:11" ht="15.75" hidden="1" thickBot="1" x14ac:dyDescent="0.3">
      <c r="A97" s="1140"/>
      <c r="B97" s="1144"/>
      <c r="C97" s="232"/>
      <c r="D97" s="386"/>
      <c r="E97" s="72"/>
      <c r="F97" s="196"/>
      <c r="G97" s="262"/>
      <c r="H97" s="414"/>
      <c r="I97" s="775"/>
      <c r="J97" s="414"/>
      <c r="K97" s="331"/>
    </row>
    <row r="98" spans="1:11" hidden="1" x14ac:dyDescent="0.25">
      <c r="A98" s="527">
        <v>3</v>
      </c>
      <c r="B98" s="190" t="s">
        <v>34</v>
      </c>
      <c r="C98" s="106"/>
      <c r="D98" s="200"/>
      <c r="E98" s="106"/>
      <c r="F98" s="166"/>
      <c r="G98" s="170"/>
      <c r="H98" s="304"/>
      <c r="I98" s="321"/>
      <c r="J98" s="762"/>
      <c r="K98" s="646"/>
    </row>
    <row r="99" spans="1:11" hidden="1" x14ac:dyDescent="0.25">
      <c r="A99" s="527"/>
      <c r="B99" s="190"/>
      <c r="C99" s="106"/>
      <c r="D99" s="200"/>
      <c r="E99" s="106"/>
      <c r="F99" s="136"/>
      <c r="G99" s="236"/>
      <c r="H99" s="283"/>
      <c r="I99" s="321"/>
      <c r="J99" s="762"/>
      <c r="K99" s="646"/>
    </row>
    <row r="100" spans="1:11" ht="15.75" hidden="1" thickBot="1" x14ac:dyDescent="0.3">
      <c r="A100" s="527"/>
      <c r="B100" s="141"/>
      <c r="C100" s="135"/>
      <c r="D100" s="200"/>
      <c r="E100" s="106"/>
      <c r="F100" s="136"/>
      <c r="G100" s="236"/>
      <c r="H100" s="283"/>
      <c r="I100" s="321"/>
      <c r="J100" s="762"/>
      <c r="K100" s="646"/>
    </row>
    <row r="101" spans="1:11" hidden="1" x14ac:dyDescent="0.25">
      <c r="A101" s="527"/>
      <c r="B101" s="112"/>
      <c r="C101" s="172"/>
      <c r="D101" s="200"/>
      <c r="E101" s="164"/>
      <c r="F101" s="70"/>
      <c r="G101" s="236"/>
      <c r="H101" s="283"/>
      <c r="I101" s="321"/>
      <c r="J101" s="762"/>
      <c r="K101" s="646"/>
    </row>
    <row r="102" spans="1:11" ht="15.75" hidden="1" thickBot="1" x14ac:dyDescent="0.3">
      <c r="A102" s="528"/>
      <c r="B102" s="205"/>
      <c r="C102" s="133"/>
      <c r="D102" s="90"/>
      <c r="E102" s="167"/>
      <c r="F102" s="54"/>
      <c r="G102" s="260"/>
      <c r="H102" s="305"/>
      <c r="I102" s="321"/>
      <c r="J102" s="762"/>
      <c r="K102" s="646"/>
    </row>
    <row r="103" spans="1:11" hidden="1" x14ac:dyDescent="0.25">
      <c r="A103" s="526">
        <v>4</v>
      </c>
      <c r="B103" s="115" t="s">
        <v>34</v>
      </c>
      <c r="C103" s="104"/>
      <c r="D103" s="104"/>
      <c r="E103" s="20"/>
      <c r="F103" s="1136"/>
      <c r="G103" s="1131"/>
      <c r="H103" s="1130"/>
      <c r="I103" s="321"/>
      <c r="J103" s="762"/>
      <c r="K103" s="646"/>
    </row>
    <row r="104" spans="1:11" ht="15.75" hidden="1" thickBot="1" x14ac:dyDescent="0.3">
      <c r="A104" s="528"/>
      <c r="B104" s="133"/>
      <c r="C104" s="103"/>
      <c r="D104" s="90"/>
      <c r="E104" s="8"/>
      <c r="F104" s="1137"/>
      <c r="G104" s="1138"/>
      <c r="H104" s="1031"/>
      <c r="I104" s="321"/>
      <c r="J104" s="762"/>
      <c r="K104" s="646"/>
    </row>
    <row r="105" spans="1:11" hidden="1" x14ac:dyDescent="0.25">
      <c r="A105" s="526">
        <v>3</v>
      </c>
      <c r="B105" s="115" t="s">
        <v>34</v>
      </c>
      <c r="C105" s="104"/>
      <c r="D105" s="104"/>
      <c r="E105" s="111"/>
      <c r="F105" s="220"/>
      <c r="G105" s="288"/>
      <c r="H105" s="282"/>
      <c r="I105" s="321"/>
      <c r="J105" s="762"/>
      <c r="K105" s="646"/>
    </row>
    <row r="106" spans="1:11" ht="15.75" hidden="1" thickBot="1" x14ac:dyDescent="0.3">
      <c r="A106" s="528"/>
      <c r="B106" s="540"/>
      <c r="C106" s="90"/>
      <c r="D106" s="90"/>
      <c r="E106" s="127"/>
      <c r="F106" s="235"/>
      <c r="G106" s="260"/>
      <c r="H106" s="305"/>
      <c r="I106" s="321"/>
      <c r="J106" s="762"/>
      <c r="K106" s="646"/>
    </row>
    <row r="107" spans="1:11" hidden="1" x14ac:dyDescent="0.25">
      <c r="A107" s="526">
        <v>4</v>
      </c>
      <c r="B107" s="115" t="s">
        <v>34</v>
      </c>
      <c r="C107" s="530"/>
      <c r="D107" s="104"/>
      <c r="E107" s="102"/>
      <c r="F107" s="1068"/>
      <c r="G107" s="1131"/>
      <c r="H107" s="1130"/>
      <c r="I107" s="321"/>
      <c r="J107" s="762"/>
      <c r="K107" s="646"/>
    </row>
    <row r="108" spans="1:11" ht="15.75" hidden="1" thickBot="1" x14ac:dyDescent="0.3">
      <c r="A108" s="528"/>
      <c r="B108" s="540"/>
      <c r="C108" s="549"/>
      <c r="D108" s="200"/>
      <c r="E108" s="106"/>
      <c r="F108" s="1115"/>
      <c r="G108" s="1132"/>
      <c r="H108" s="1133"/>
      <c r="I108" s="321"/>
      <c r="J108" s="762"/>
      <c r="K108" s="646"/>
    </row>
    <row r="109" spans="1:11" ht="15.75" hidden="1" thickBot="1" x14ac:dyDescent="0.3">
      <c r="A109" s="526">
        <v>5</v>
      </c>
      <c r="B109" s="140" t="s">
        <v>34</v>
      </c>
      <c r="C109" s="139"/>
      <c r="D109" s="104"/>
      <c r="E109" s="102"/>
      <c r="F109" s="47"/>
      <c r="G109" s="260"/>
      <c r="H109" s="305"/>
      <c r="I109" s="374"/>
      <c r="J109" s="284"/>
      <c r="K109" s="616"/>
    </row>
    <row r="110" spans="1:11" ht="15.75" hidden="1" thickBot="1" x14ac:dyDescent="0.3">
      <c r="A110" s="527"/>
      <c r="B110" s="190"/>
      <c r="C110" s="194"/>
      <c r="D110" s="200"/>
      <c r="E110" s="106"/>
      <c r="F110" s="541"/>
      <c r="G110" s="261"/>
      <c r="H110" s="303"/>
      <c r="I110" s="374"/>
      <c r="J110" s="284"/>
      <c r="K110" s="647"/>
    </row>
    <row r="111" spans="1:11" hidden="1" x14ac:dyDescent="0.25">
      <c r="A111" s="145">
        <v>5</v>
      </c>
      <c r="B111" s="140" t="s">
        <v>34</v>
      </c>
      <c r="C111" s="102"/>
      <c r="D111" s="104"/>
      <c r="E111" s="104"/>
      <c r="F111" s="1134"/>
      <c r="G111" s="296"/>
      <c r="H111" s="105"/>
      <c r="I111" s="321"/>
      <c r="J111" s="762"/>
      <c r="K111" s="149"/>
    </row>
    <row r="112" spans="1:11" ht="15.75" hidden="1" thickBot="1" x14ac:dyDescent="0.3">
      <c r="A112" s="143"/>
      <c r="B112" s="190"/>
      <c r="C112" s="106"/>
      <c r="D112" s="200"/>
      <c r="E112" s="200"/>
      <c r="F112" s="1135"/>
      <c r="G112" s="7"/>
      <c r="H112" s="108"/>
      <c r="I112" s="337"/>
      <c r="J112" s="230"/>
      <c r="K112" s="149"/>
    </row>
    <row r="113" spans="1:13" ht="15.75" hidden="1" thickBot="1" x14ac:dyDescent="0.3">
      <c r="A113" s="145">
        <v>2</v>
      </c>
      <c r="B113" s="788" t="s">
        <v>34</v>
      </c>
      <c r="C113" s="626"/>
      <c r="D113" s="742"/>
      <c r="E113" s="626"/>
      <c r="F113" s="245"/>
      <c r="G113" s="51"/>
      <c r="H113" s="66"/>
      <c r="I113" s="408"/>
      <c r="J113" s="793"/>
      <c r="K113" s="149"/>
    </row>
    <row r="114" spans="1:13" ht="15.75" hidden="1" thickBot="1" x14ac:dyDescent="0.3">
      <c r="A114" s="143"/>
      <c r="B114" s="140"/>
      <c r="C114" s="200"/>
      <c r="D114" s="6"/>
      <c r="E114" s="200"/>
      <c r="F114" s="199"/>
      <c r="G114" s="37"/>
      <c r="H114" s="43"/>
      <c r="I114" s="339"/>
      <c r="J114" s="309"/>
      <c r="K114" s="149"/>
    </row>
    <row r="115" spans="1:13" hidden="1" x14ac:dyDescent="0.25">
      <c r="A115" s="145">
        <v>3</v>
      </c>
      <c r="B115" s="713" t="s">
        <v>34</v>
      </c>
      <c r="C115" s="104"/>
      <c r="D115" s="362"/>
      <c r="E115" s="685"/>
      <c r="F115" s="80"/>
      <c r="G115" s="30"/>
      <c r="H115" s="66"/>
      <c r="I115" s="338"/>
      <c r="J115" s="304"/>
      <c r="K115" s="149"/>
    </row>
    <row r="116" spans="1:13" hidden="1" x14ac:dyDescent="0.25">
      <c r="A116" s="143"/>
      <c r="B116" s="625"/>
      <c r="C116" s="200"/>
      <c r="D116" s="319"/>
      <c r="E116" s="291"/>
      <c r="F116" s="70"/>
      <c r="G116" s="52"/>
      <c r="H116" s="186"/>
      <c r="I116" s="776"/>
      <c r="J116" s="283"/>
      <c r="K116" s="149"/>
    </row>
    <row r="117" spans="1:13" hidden="1" x14ac:dyDescent="0.25">
      <c r="A117" s="143"/>
      <c r="B117" s="625"/>
      <c r="C117" s="200"/>
      <c r="D117" s="6"/>
      <c r="E117" s="200"/>
      <c r="F117" s="70"/>
      <c r="G117" s="52"/>
      <c r="H117" s="186"/>
      <c r="I117" s="776"/>
      <c r="J117" s="668"/>
      <c r="K117" s="149"/>
    </row>
    <row r="118" spans="1:13" ht="15.75" hidden="1" thickBot="1" x14ac:dyDescent="0.3">
      <c r="A118" s="143"/>
      <c r="B118" s="112"/>
      <c r="C118" s="535"/>
      <c r="D118" s="194"/>
      <c r="E118" s="535"/>
      <c r="F118" s="54"/>
      <c r="G118" s="21"/>
      <c r="H118" s="43"/>
      <c r="I118" s="321"/>
      <c r="J118" s="283"/>
      <c r="K118" s="149"/>
    </row>
    <row r="119" spans="1:13" ht="15.75" hidden="1" thickBot="1" x14ac:dyDescent="0.3">
      <c r="A119" s="117"/>
      <c r="B119" s="205"/>
      <c r="C119" s="709"/>
      <c r="D119" s="146"/>
      <c r="E119" s="709"/>
      <c r="F119" s="136"/>
      <c r="G119" s="24"/>
      <c r="H119" s="49"/>
      <c r="I119" s="23"/>
      <c r="J119" s="65"/>
      <c r="K119" s="109"/>
    </row>
    <row r="120" spans="1:13" ht="15.75" thickBot="1" x14ac:dyDescent="0.3">
      <c r="A120" s="712" t="s">
        <v>40</v>
      </c>
      <c r="B120" s="146"/>
      <c r="C120" s="146"/>
      <c r="D120" s="146"/>
      <c r="E120" s="146"/>
      <c r="F120" s="146"/>
      <c r="G120" s="146"/>
      <c r="H120" s="767">
        <f>H91+H92+H93+H94+H95</f>
        <v>362562.42000000004</v>
      </c>
      <c r="I120" s="768">
        <f t="shared" ref="I120:K120" si="3">SUM(I89:I119)</f>
        <v>0</v>
      </c>
      <c r="J120" s="767">
        <f t="shared" si="3"/>
        <v>0</v>
      </c>
      <c r="K120" s="768">
        <f t="shared" si="3"/>
        <v>0</v>
      </c>
      <c r="M120" s="44"/>
    </row>
    <row r="121" spans="1:13" ht="15.75" thickBot="1" x14ac:dyDescent="0.3">
      <c r="A121" s="1122">
        <v>1</v>
      </c>
      <c r="B121" s="324" t="s">
        <v>94</v>
      </c>
      <c r="C121" s="102" t="s">
        <v>128</v>
      </c>
      <c r="D121" s="16" t="s">
        <v>103</v>
      </c>
      <c r="E121" s="20" t="s">
        <v>261</v>
      </c>
      <c r="F121" s="235" t="s">
        <v>123</v>
      </c>
      <c r="G121" s="37" t="s">
        <v>263</v>
      </c>
      <c r="H121" s="54">
        <v>15369.59</v>
      </c>
      <c r="I121" s="16"/>
      <c r="J121" s="189"/>
      <c r="K121" s="38"/>
    </row>
    <row r="122" spans="1:13" ht="15.75" thickBot="1" x14ac:dyDescent="0.3">
      <c r="A122" s="1123"/>
      <c r="B122" s="325"/>
      <c r="C122" s="103" t="s">
        <v>262</v>
      </c>
      <c r="D122" s="23"/>
      <c r="E122" s="8"/>
      <c r="F122" s="90"/>
      <c r="G122" s="298"/>
      <c r="H122" s="65"/>
      <c r="I122" s="321"/>
      <c r="J122" s="762"/>
      <c r="K122" s="149"/>
    </row>
    <row r="123" spans="1:13" ht="15.75" thickBot="1" x14ac:dyDescent="0.3">
      <c r="A123" s="1122">
        <v>2</v>
      </c>
      <c r="B123" s="324" t="s">
        <v>94</v>
      </c>
      <c r="C123" s="102" t="s">
        <v>128</v>
      </c>
      <c r="D123" s="16" t="s">
        <v>124</v>
      </c>
      <c r="E123" s="104" t="s">
        <v>264</v>
      </c>
      <c r="F123" s="692" t="s">
        <v>123</v>
      </c>
      <c r="G123" s="107" t="s">
        <v>266</v>
      </c>
      <c r="H123" s="42">
        <v>45519.33</v>
      </c>
      <c r="I123" s="23"/>
      <c r="J123" s="90"/>
      <c r="K123" s="38"/>
    </row>
    <row r="124" spans="1:13" ht="15.75" thickBot="1" x14ac:dyDescent="0.3">
      <c r="A124" s="1123"/>
      <c r="B124" s="126"/>
      <c r="C124" s="106" t="s">
        <v>265</v>
      </c>
      <c r="D124" s="6"/>
      <c r="E124" s="7"/>
      <c r="F124" s="90"/>
      <c r="G124" s="298"/>
      <c r="H124" s="65"/>
      <c r="I124" s="321"/>
      <c r="J124" s="762"/>
      <c r="K124" s="617"/>
    </row>
    <row r="125" spans="1:13" ht="15.75" thickBot="1" x14ac:dyDescent="0.3">
      <c r="A125" s="1124" t="s">
        <v>93</v>
      </c>
      <c r="B125" s="1059"/>
      <c r="C125" s="1103"/>
      <c r="D125" s="1059"/>
      <c r="E125" s="1059"/>
      <c r="F125" s="1059"/>
      <c r="G125" s="1059"/>
      <c r="H125" s="459">
        <f>H123+H121</f>
        <v>60888.92</v>
      </c>
      <c r="I125" s="765">
        <f t="shared" ref="I125:J125" si="4">I123+I121</f>
        <v>0</v>
      </c>
      <c r="J125" s="459">
        <f t="shared" si="4"/>
        <v>0</v>
      </c>
      <c r="K125" s="765">
        <f t="shared" ref="K125" si="5">K123+K121</f>
        <v>0</v>
      </c>
    </row>
    <row r="126" spans="1:13" ht="17.25" customHeight="1" x14ac:dyDescent="0.25">
      <c r="A126" s="174">
        <v>1</v>
      </c>
      <c r="B126" s="548" t="s">
        <v>53</v>
      </c>
      <c r="C126" s="102" t="s">
        <v>128</v>
      </c>
      <c r="D126" s="16" t="s">
        <v>139</v>
      </c>
      <c r="E126" s="104" t="s">
        <v>180</v>
      </c>
      <c r="F126" s="1019" t="s">
        <v>123</v>
      </c>
      <c r="G126" s="24" t="s">
        <v>283</v>
      </c>
      <c r="H126" s="49">
        <v>2611.92</v>
      </c>
      <c r="I126" s="390"/>
      <c r="J126" s="285"/>
      <c r="K126" s="648"/>
    </row>
    <row r="127" spans="1:13" ht="17.25" customHeight="1" thickBot="1" x14ac:dyDescent="0.3">
      <c r="A127" s="175"/>
      <c r="B127" s="177"/>
      <c r="C127" s="106" t="s">
        <v>181</v>
      </c>
      <c r="D127" s="6"/>
      <c r="E127" s="200"/>
      <c r="F127" s="294"/>
      <c r="G127" s="261"/>
      <c r="H127" s="306"/>
      <c r="I127" s="397"/>
      <c r="J127" s="565"/>
      <c r="K127" s="649"/>
      <c r="M127" s="44"/>
    </row>
    <row r="128" spans="1:13" ht="17.25" customHeight="1" thickBot="1" x14ac:dyDescent="0.3">
      <c r="A128" s="174">
        <v>2</v>
      </c>
      <c r="B128" s="548" t="s">
        <v>53</v>
      </c>
      <c r="C128" t="s">
        <v>128</v>
      </c>
      <c r="D128" s="16" t="s">
        <v>104</v>
      </c>
      <c r="E128" s="104" t="s">
        <v>178</v>
      </c>
      <c r="F128" s="1019" t="s">
        <v>123</v>
      </c>
      <c r="G128" s="24" t="s">
        <v>284</v>
      </c>
      <c r="H128" s="49">
        <v>1240.32</v>
      </c>
      <c r="I128" s="390"/>
      <c r="J128" s="285"/>
      <c r="K128" s="650"/>
    </row>
    <row r="129" spans="1:12" ht="15.75" thickBot="1" x14ac:dyDescent="0.3">
      <c r="A129" s="175"/>
      <c r="B129" s="177"/>
      <c r="C129" s="104" t="s">
        <v>179</v>
      </c>
      <c r="D129" s="6"/>
      <c r="E129" s="200"/>
      <c r="F129" s="191"/>
      <c r="G129" s="260"/>
      <c r="H129" s="308"/>
      <c r="I129" s="486"/>
      <c r="J129" s="565"/>
      <c r="K129" s="651"/>
    </row>
    <row r="130" spans="1:12" x14ac:dyDescent="0.25">
      <c r="A130" s="174">
        <v>3</v>
      </c>
      <c r="B130" s="788" t="s">
        <v>53</v>
      </c>
      <c r="C130" s="104" t="s">
        <v>128</v>
      </c>
      <c r="D130" s="16" t="s">
        <v>107</v>
      </c>
      <c r="E130" s="104" t="s">
        <v>176</v>
      </c>
      <c r="F130" s="39" t="s">
        <v>123</v>
      </c>
      <c r="G130" s="823" t="s">
        <v>285</v>
      </c>
      <c r="H130" s="93">
        <v>1201.82</v>
      </c>
      <c r="I130" s="970"/>
      <c r="J130" s="565"/>
      <c r="K130" s="971"/>
    </row>
    <row r="131" spans="1:12" ht="15.75" thickBot="1" x14ac:dyDescent="0.3">
      <c r="A131" s="972"/>
      <c r="B131" s="177"/>
      <c r="C131" s="741" t="s">
        <v>177</v>
      </c>
      <c r="D131" s="6"/>
      <c r="E131" s="200"/>
      <c r="F131" s="969"/>
      <c r="G131" s="261"/>
      <c r="H131" s="397"/>
      <c r="I131" s="970"/>
      <c r="J131" s="565"/>
      <c r="K131" s="971"/>
    </row>
    <row r="132" spans="1:12" hidden="1" x14ac:dyDescent="0.25">
      <c r="A132" s="175">
        <v>4</v>
      </c>
      <c r="B132" s="788" t="s">
        <v>53</v>
      </c>
      <c r="C132" s="102"/>
      <c r="D132" s="20"/>
      <c r="E132" s="104"/>
      <c r="F132" s="39"/>
      <c r="G132" s="24"/>
      <c r="H132" s="49"/>
      <c r="I132" s="970"/>
      <c r="J132" s="565"/>
      <c r="K132" s="971"/>
    </row>
    <row r="133" spans="1:12" ht="15.75" hidden="1" thickBot="1" x14ac:dyDescent="0.3">
      <c r="A133" s="175"/>
      <c r="B133" s="177"/>
      <c r="C133" s="106"/>
      <c r="D133" s="7"/>
      <c r="E133" s="200"/>
      <c r="F133" s="969"/>
      <c r="G133" s="261"/>
      <c r="H133" s="397"/>
      <c r="I133" s="970"/>
      <c r="J133" s="565"/>
      <c r="K133" s="971"/>
    </row>
    <row r="134" spans="1:12" hidden="1" x14ac:dyDescent="0.25">
      <c r="A134" s="174">
        <v>5</v>
      </c>
      <c r="B134" s="548" t="s">
        <v>53</v>
      </c>
      <c r="C134" s="104"/>
      <c r="D134" s="16"/>
      <c r="E134" s="20"/>
      <c r="F134" s="953"/>
      <c r="G134" s="24"/>
      <c r="H134" s="49"/>
      <c r="I134" s="777"/>
      <c r="J134" s="285"/>
      <c r="K134" s="652"/>
    </row>
    <row r="135" spans="1:12" hidden="1" x14ac:dyDescent="0.25">
      <c r="A135" s="175"/>
      <c r="B135" s="177"/>
      <c r="C135" s="200"/>
      <c r="D135" s="6"/>
      <c r="E135" s="7"/>
      <c r="F135" s="612"/>
      <c r="G135" s="236"/>
      <c r="H135" s="285"/>
      <c r="I135" s="778"/>
      <c r="J135" s="666"/>
      <c r="K135" s="653"/>
    </row>
    <row r="136" spans="1:12" ht="15.75" hidden="1" thickBot="1" x14ac:dyDescent="0.3">
      <c r="A136" s="175"/>
      <c r="B136" s="177"/>
      <c r="C136" s="353"/>
      <c r="D136" s="524"/>
      <c r="E136" s="537"/>
      <c r="F136" s="612"/>
      <c r="G136" s="236"/>
      <c r="H136" s="285"/>
      <c r="I136" s="779"/>
      <c r="J136" s="666"/>
      <c r="K136" s="654"/>
    </row>
    <row r="137" spans="1:12" ht="15.75" hidden="1" thickBot="1" x14ac:dyDescent="0.3">
      <c r="A137" s="176"/>
      <c r="B137" s="187"/>
      <c r="C137" s="223"/>
      <c r="D137" s="531"/>
      <c r="E137" s="146"/>
      <c r="F137" s="330"/>
      <c r="G137" s="64"/>
      <c r="H137" s="409"/>
      <c r="I137" s="487"/>
      <c r="J137" s="565"/>
      <c r="K137" s="655"/>
    </row>
    <row r="138" spans="1:12" ht="15.75" thickBot="1" x14ac:dyDescent="0.3">
      <c r="A138" s="1124" t="s">
        <v>54</v>
      </c>
      <c r="B138" s="1125"/>
      <c r="C138" s="1125"/>
      <c r="D138" s="1125"/>
      <c r="E138" s="1125"/>
      <c r="F138" s="1125"/>
      <c r="G138" s="1125"/>
      <c r="H138" s="459">
        <f>SUM(H126:H137)</f>
        <v>5054.0599999999995</v>
      </c>
      <c r="I138" s="765">
        <f t="shared" ref="I138:K138" si="6">SUM(I126:I137)</f>
        <v>0</v>
      </c>
      <c r="J138" s="459">
        <f t="shared" si="6"/>
        <v>0</v>
      </c>
      <c r="K138" s="765">
        <f t="shared" si="6"/>
        <v>0</v>
      </c>
    </row>
    <row r="139" spans="1:12" hidden="1" x14ac:dyDescent="0.25">
      <c r="A139" s="264">
        <v>1</v>
      </c>
      <c r="B139" s="312" t="s">
        <v>65</v>
      </c>
      <c r="C139" s="102"/>
      <c r="D139" s="104"/>
      <c r="E139" s="20"/>
      <c r="F139" s="111"/>
      <c r="G139" s="288"/>
      <c r="H139" s="340"/>
      <c r="I139" s="398"/>
      <c r="J139" s="285"/>
      <c r="K139" s="16"/>
    </row>
    <row r="140" spans="1:12" ht="15.75" hidden="1" thickBot="1" x14ac:dyDescent="0.3">
      <c r="A140" s="265"/>
      <c r="B140" s="313"/>
      <c r="C140" s="106"/>
      <c r="D140" s="200"/>
      <c r="E140" s="7"/>
      <c r="F140" s="8"/>
      <c r="G140" s="23"/>
      <c r="H140" s="90"/>
      <c r="I140" s="339"/>
      <c r="J140" s="762"/>
      <c r="K140" s="614"/>
    </row>
    <row r="141" spans="1:12" ht="15.75" hidden="1" thickBot="1" x14ac:dyDescent="0.3">
      <c r="A141" s="264">
        <v>2</v>
      </c>
      <c r="B141" s="312" t="s">
        <v>65</v>
      </c>
      <c r="C141" s="102"/>
      <c r="D141" s="104"/>
      <c r="E141" s="104"/>
      <c r="F141" s="245"/>
      <c r="G141" s="405"/>
      <c r="H141" s="192"/>
      <c r="I141" s="408"/>
      <c r="J141" s="762"/>
      <c r="K141" s="203"/>
    </row>
    <row r="142" spans="1:12" ht="15.75" hidden="1" thickBot="1" x14ac:dyDescent="0.3">
      <c r="A142" s="265"/>
      <c r="B142" s="313"/>
      <c r="C142" s="228"/>
      <c r="D142" s="90"/>
      <c r="E142" s="90"/>
      <c r="F142" s="199"/>
      <c r="G142" s="406"/>
      <c r="H142" s="307"/>
      <c r="I142" s="339"/>
      <c r="J142" s="762"/>
      <c r="K142" s="204"/>
    </row>
    <row r="143" spans="1:12" hidden="1" x14ac:dyDescent="0.25">
      <c r="A143" s="183"/>
      <c r="B143" s="311"/>
      <c r="C143" s="227"/>
      <c r="D143" s="351"/>
      <c r="E143" s="315"/>
      <c r="F143" s="351"/>
      <c r="G143" s="407"/>
      <c r="H143" s="786"/>
      <c r="I143" s="338"/>
      <c r="J143" s="762"/>
      <c r="K143" s="656"/>
    </row>
    <row r="144" spans="1:12" ht="15.75" thickBot="1" x14ac:dyDescent="0.3">
      <c r="A144" s="1126" t="s">
        <v>24</v>
      </c>
      <c r="B144" s="1127"/>
      <c r="C144" s="1127"/>
      <c r="D144" s="1127"/>
      <c r="E144" s="1127"/>
      <c r="F144" s="1127"/>
      <c r="G144" s="1127"/>
      <c r="H144" s="714">
        <f>H139+H140</f>
        <v>0</v>
      </c>
      <c r="I144" s="780">
        <f t="shared" ref="I144:K144" si="7">I139+I140</f>
        <v>0</v>
      </c>
      <c r="J144" s="715"/>
      <c r="K144" s="465">
        <f t="shared" si="7"/>
        <v>0</v>
      </c>
      <c r="L144" s="44"/>
    </row>
    <row r="145" spans="1:15" ht="15.75" thickBot="1" x14ac:dyDescent="0.3">
      <c r="A145" s="550">
        <v>1</v>
      </c>
      <c r="B145" s="550" t="s">
        <v>29</v>
      </c>
      <c r="C145" s="104" t="s">
        <v>128</v>
      </c>
      <c r="D145" s="16" t="s">
        <v>115</v>
      </c>
      <c r="E145" s="20" t="s">
        <v>267</v>
      </c>
      <c r="F145" s="67" t="s">
        <v>123</v>
      </c>
      <c r="G145" s="30" t="s">
        <v>258</v>
      </c>
      <c r="H145" s="80">
        <v>12827.78</v>
      </c>
      <c r="I145" s="447"/>
      <c r="J145" s="102"/>
      <c r="K145" s="465"/>
    </row>
    <row r="146" spans="1:15" ht="15.75" thickBot="1" x14ac:dyDescent="0.3">
      <c r="A146" s="134"/>
      <c r="B146" s="134"/>
      <c r="C146" s="90" t="s">
        <v>268</v>
      </c>
      <c r="D146" s="23"/>
      <c r="E146" s="8"/>
      <c r="F146" s="953"/>
      <c r="G146" s="59"/>
      <c r="H146" s="352"/>
      <c r="I146" s="390"/>
      <c r="J146" s="667"/>
      <c r="K146" s="465"/>
    </row>
    <row r="147" spans="1:15" ht="15.75" thickBot="1" x14ac:dyDescent="0.3">
      <c r="A147" s="388"/>
      <c r="B147" s="388"/>
      <c r="C147" s="8"/>
      <c r="D147" s="90"/>
      <c r="E147" s="23"/>
      <c r="F147" s="39"/>
      <c r="G147" s="24"/>
      <c r="H147" s="825"/>
      <c r="I147" s="391"/>
      <c r="J147" s="716"/>
      <c r="K147" s="465"/>
      <c r="O147" s="44"/>
    </row>
    <row r="148" spans="1:15" ht="15.75" hidden="1" thickBot="1" x14ac:dyDescent="0.3">
      <c r="A148" s="623">
        <v>2</v>
      </c>
      <c r="B148" s="623" t="s">
        <v>29</v>
      </c>
      <c r="C148" s="104"/>
      <c r="D148" s="16"/>
      <c r="E148" s="20"/>
      <c r="F148" s="67"/>
      <c r="G148" s="30"/>
      <c r="H148" s="80"/>
      <c r="I148" s="447"/>
      <c r="J148" s="762"/>
      <c r="K148" s="465"/>
    </row>
    <row r="149" spans="1:15" ht="15.75" hidden="1" thickBot="1" x14ac:dyDescent="0.3">
      <c r="A149" s="388"/>
      <c r="B149" s="388"/>
      <c r="C149" s="90"/>
      <c r="D149" s="23"/>
      <c r="E149" s="8"/>
      <c r="F149" s="39"/>
      <c r="G149" s="236"/>
      <c r="H149" s="401"/>
      <c r="I149" s="447"/>
      <c r="J149" s="667"/>
      <c r="K149" s="465"/>
    </row>
    <row r="150" spans="1:15" ht="15.75" hidden="1" thickBot="1" x14ac:dyDescent="0.3">
      <c r="A150" s="134"/>
      <c r="B150" s="134"/>
      <c r="C150" s="200"/>
      <c r="D150" s="6"/>
      <c r="E150" s="200"/>
      <c r="F150" s="39"/>
      <c r="G150" s="236"/>
      <c r="H150" s="401"/>
      <c r="I150" s="447"/>
      <c r="J150" s="667"/>
      <c r="K150" s="465"/>
    </row>
    <row r="151" spans="1:15" ht="15.75" hidden="1" thickBot="1" x14ac:dyDescent="0.3">
      <c r="A151" s="134">
        <v>3</v>
      </c>
      <c r="B151" s="623" t="s">
        <v>29</v>
      </c>
      <c r="C151" s="102"/>
      <c r="D151" s="1128"/>
      <c r="E151" s="104"/>
      <c r="F151" s="67"/>
      <c r="G151" s="29"/>
      <c r="H151" s="102"/>
      <c r="I151" s="321"/>
      <c r="J151" s="102"/>
      <c r="K151" s="465"/>
    </row>
    <row r="152" spans="1:15" ht="15.75" hidden="1" thickBot="1" x14ac:dyDescent="0.3">
      <c r="A152" s="134"/>
      <c r="B152" s="134"/>
      <c r="C152" s="103"/>
      <c r="D152" s="1129"/>
      <c r="E152" s="710"/>
      <c r="F152" s="543"/>
      <c r="G152" s="236"/>
      <c r="H152" s="285"/>
      <c r="I152" s="781"/>
      <c r="J152" s="658"/>
      <c r="K152" s="465"/>
      <c r="L152" s="44"/>
    </row>
    <row r="153" spans="1:15" ht="15.75" hidden="1" thickBot="1" x14ac:dyDescent="0.3">
      <c r="A153" s="388"/>
      <c r="B153" s="388"/>
      <c r="C153" s="710"/>
      <c r="D153" s="1129"/>
      <c r="E153" s="710"/>
      <c r="F153" s="545"/>
      <c r="G153" s="263"/>
      <c r="H153" s="309"/>
      <c r="I153" s="781"/>
      <c r="J153" s="658"/>
      <c r="K153" s="465"/>
    </row>
    <row r="154" spans="1:15" ht="15.75" thickBot="1" x14ac:dyDescent="0.3">
      <c r="A154" s="1124" t="s">
        <v>26</v>
      </c>
      <c r="B154" s="1125"/>
      <c r="C154" s="1125"/>
      <c r="D154" s="1125"/>
      <c r="E154" s="1125"/>
      <c r="F154" s="1125"/>
      <c r="G154" s="1125"/>
      <c r="H154" s="461">
        <f>SUM(H145:H153)</f>
        <v>12827.78</v>
      </c>
      <c r="I154" s="485">
        <f t="shared" ref="I154:J154" si="8">SUM(I145:I153)</f>
        <v>0</v>
      </c>
      <c r="J154" s="461">
        <f t="shared" si="8"/>
        <v>0</v>
      </c>
      <c r="K154" s="468">
        <f t="shared" ref="K154" si="9">K145+K148+K152+K153</f>
        <v>0</v>
      </c>
      <c r="M154" s="44"/>
    </row>
    <row r="155" spans="1:15" ht="15.75" thickBot="1" x14ac:dyDescent="0.3">
      <c r="A155" s="520"/>
      <c r="B155" s="522"/>
      <c r="C155" s="522"/>
      <c r="D155" s="522" t="s">
        <v>17</v>
      </c>
      <c r="E155" s="522"/>
      <c r="F155" s="522"/>
      <c r="G155" s="763"/>
      <c r="H155" s="461">
        <f>H26+H56+H80+H88+H120+H125+H138+H144+H154</f>
        <v>8428990.3499999996</v>
      </c>
      <c r="I155" s="485">
        <f>I26+I56+I80+I88+I120+I125+I138+I144+I154</f>
        <v>0</v>
      </c>
      <c r="J155" s="461">
        <f>J26+J56+J80+J88+J120+J125+J138+J144+J154</f>
        <v>0</v>
      </c>
      <c r="K155" s="468">
        <f>K26+K56+K80+K88+K120+K125+K138+K144+K154</f>
        <v>0</v>
      </c>
    </row>
    <row r="157" spans="1:15" ht="15.75" thickBot="1" x14ac:dyDescent="0.3"/>
    <row r="158" spans="1:15" x14ac:dyDescent="0.25">
      <c r="B158" s="20"/>
      <c r="C158" s="16"/>
      <c r="D158" s="16"/>
      <c r="E158" s="16"/>
      <c r="F158" s="16"/>
      <c r="G158" s="16"/>
      <c r="H158" s="16"/>
      <c r="I158" s="38"/>
    </row>
    <row r="159" spans="1:15" x14ac:dyDescent="0.25">
      <c r="B159" s="7"/>
      <c r="C159" s="6"/>
      <c r="D159" s="6"/>
      <c r="E159" s="6"/>
      <c r="F159" s="6"/>
      <c r="G159" s="6"/>
      <c r="H159" s="6"/>
      <c r="I159" s="156" t="s">
        <v>99</v>
      </c>
    </row>
    <row r="160" spans="1:15" ht="20.25" thickBot="1" x14ac:dyDescent="0.45">
      <c r="B160" s="8"/>
      <c r="C160" s="23"/>
      <c r="D160" s="674" t="s">
        <v>184</v>
      </c>
      <c r="E160" s="23"/>
      <c r="F160" s="23"/>
      <c r="G160" s="23"/>
      <c r="H160" s="23"/>
      <c r="I160" s="18"/>
    </row>
    <row r="161" spans="2:11" ht="26.25" x14ac:dyDescent="0.25">
      <c r="B161" s="675" t="s">
        <v>0</v>
      </c>
      <c r="C161" s="2" t="s">
        <v>1</v>
      </c>
      <c r="D161" s="202" t="s">
        <v>30</v>
      </c>
      <c r="E161" s="2" t="s">
        <v>2</v>
      </c>
      <c r="F161" s="681" t="s">
        <v>3</v>
      </c>
      <c r="G161" s="3" t="s">
        <v>12</v>
      </c>
      <c r="H161" s="3" t="s">
        <v>4</v>
      </c>
      <c r="I161" s="729" t="s">
        <v>82</v>
      </c>
      <c r="J161" s="733" t="s">
        <v>79</v>
      </c>
      <c r="K161" s="987" t="s">
        <v>112</v>
      </c>
    </row>
    <row r="162" spans="2:11" ht="30.75" thickBot="1" x14ac:dyDescent="0.3">
      <c r="B162" s="676" t="s">
        <v>5</v>
      </c>
      <c r="C162" s="73"/>
      <c r="D162" s="55"/>
      <c r="E162" s="55"/>
      <c r="F162" s="682" t="s">
        <v>6</v>
      </c>
      <c r="G162" s="55" t="s">
        <v>11</v>
      </c>
      <c r="H162" s="55" t="s">
        <v>7</v>
      </c>
      <c r="I162" s="730" t="s">
        <v>8</v>
      </c>
      <c r="J162" s="733" t="s">
        <v>80</v>
      </c>
      <c r="K162" s="987" t="s">
        <v>111</v>
      </c>
    </row>
    <row r="163" spans="2:11" ht="45" hidden="1" x14ac:dyDescent="0.25">
      <c r="B163" s="1068">
        <v>1</v>
      </c>
      <c r="C163" s="995" t="s">
        <v>155</v>
      </c>
      <c r="D163" s="104"/>
      <c r="E163" s="16"/>
      <c r="F163" s="20"/>
      <c r="G163" s="245"/>
      <c r="H163" s="30"/>
      <c r="I163" s="66"/>
      <c r="J163" s="39"/>
      <c r="K163" s="728">
        <f>I163-J163</f>
        <v>0</v>
      </c>
    </row>
    <row r="164" spans="2:11" ht="15.75" hidden="1" thickBot="1" x14ac:dyDescent="0.3">
      <c r="B164" s="1069"/>
      <c r="D164" s="200"/>
      <c r="E164" s="6"/>
      <c r="F164" s="7"/>
      <c r="G164" s="196"/>
      <c r="H164" s="24"/>
      <c r="I164" s="70"/>
      <c r="J164" s="39"/>
      <c r="K164" s="728"/>
    </row>
    <row r="165" spans="2:11" hidden="1" x14ac:dyDescent="0.25">
      <c r="B165" s="1069"/>
      <c r="C165" s="1182" t="s">
        <v>83</v>
      </c>
      <c r="D165" s="104"/>
      <c r="E165" s="16"/>
      <c r="F165" s="104"/>
      <c r="G165" s="392"/>
      <c r="H165" s="727"/>
      <c r="I165" s="692"/>
      <c r="J165" s="735"/>
      <c r="K165" s="735"/>
    </row>
    <row r="166" spans="2:11" ht="15.75" hidden="1" thickBot="1" x14ac:dyDescent="0.3">
      <c r="B166" s="1069"/>
      <c r="C166" s="1183"/>
      <c r="D166" s="741"/>
      <c r="E166" s="6"/>
      <c r="F166" s="200"/>
      <c r="G166" s="677"/>
      <c r="H166" s="34"/>
      <c r="I166" s="732"/>
      <c r="J166" s="735"/>
      <c r="K166" s="735"/>
    </row>
    <row r="167" spans="2:11" ht="15.75" hidden="1" thickBot="1" x14ac:dyDescent="0.3">
      <c r="B167" s="1180"/>
      <c r="C167" s="673"/>
      <c r="D167" s="22"/>
      <c r="E167" s="22"/>
      <c r="F167" s="22"/>
      <c r="G167" s="677"/>
      <c r="H167" s="34"/>
      <c r="I167" s="732"/>
      <c r="J167" s="728"/>
      <c r="K167" s="728"/>
    </row>
    <row r="168" spans="2:11" ht="15.75" thickBot="1" x14ac:dyDescent="0.3">
      <c r="B168" s="1124" t="s">
        <v>95</v>
      </c>
      <c r="C168" s="1125"/>
      <c r="D168" s="1125"/>
      <c r="E168" s="1125"/>
      <c r="F168" s="1125"/>
      <c r="G168" s="1125"/>
      <c r="H168" s="1179"/>
      <c r="I168" s="574">
        <f>I163</f>
        <v>0</v>
      </c>
      <c r="J168" s="734">
        <f t="shared" ref="J168:K168" si="10">J163+J164</f>
        <v>0</v>
      </c>
      <c r="K168" s="734">
        <f t="shared" si="10"/>
        <v>0</v>
      </c>
    </row>
    <row r="169" spans="2:11" x14ac:dyDescent="0.25">
      <c r="B169" s="991">
        <v>1</v>
      </c>
      <c r="C169" s="1141" t="s">
        <v>157</v>
      </c>
      <c r="D169" s="104" t="s">
        <v>128</v>
      </c>
      <c r="E169" s="16" t="s">
        <v>100</v>
      </c>
      <c r="F169" s="104" t="s">
        <v>191</v>
      </c>
      <c r="G169" s="196" t="s">
        <v>156</v>
      </c>
      <c r="H169" s="52" t="s">
        <v>259</v>
      </c>
      <c r="I169" s="186">
        <v>22067.62</v>
      </c>
      <c r="J169" s="728"/>
      <c r="K169" s="728"/>
    </row>
    <row r="170" spans="2:11" ht="15.75" thickBot="1" x14ac:dyDescent="0.3">
      <c r="B170" s="672"/>
      <c r="C170" s="1181"/>
      <c r="D170" s="200" t="s">
        <v>192</v>
      </c>
      <c r="E170" s="6"/>
      <c r="F170" s="200"/>
      <c r="G170" s="196"/>
      <c r="H170" s="52"/>
      <c r="I170" s="269"/>
      <c r="J170" s="728"/>
      <c r="K170" s="728"/>
    </row>
    <row r="171" spans="2:11" ht="15.75" thickBot="1" x14ac:dyDescent="0.3">
      <c r="B171" s="1058" t="s">
        <v>158</v>
      </c>
      <c r="C171" s="1059"/>
      <c r="D171" s="1059"/>
      <c r="E171" s="1059"/>
      <c r="F171" s="1059"/>
      <c r="G171" s="1059"/>
      <c r="H171" s="1110"/>
      <c r="I171" s="665">
        <f>I169+I170</f>
        <v>22067.62</v>
      </c>
      <c r="J171" s="728"/>
      <c r="K171" s="728"/>
    </row>
    <row r="172" spans="2:11" hidden="1" x14ac:dyDescent="0.25">
      <c r="B172" s="671">
        <v>2</v>
      </c>
      <c r="C172" s="324" t="s">
        <v>84</v>
      </c>
      <c r="D172" s="104"/>
      <c r="E172" s="104"/>
      <c r="F172" s="104"/>
      <c r="G172" s="111"/>
      <c r="H172" s="678"/>
      <c r="I172" s="314"/>
      <c r="J172" s="728"/>
      <c r="K172" s="728"/>
    </row>
    <row r="173" spans="2:11" ht="15.75" hidden="1" thickBot="1" x14ac:dyDescent="0.3">
      <c r="B173" s="679"/>
      <c r="C173" s="680"/>
      <c r="D173" s="90"/>
      <c r="E173" s="90"/>
      <c r="F173" s="90"/>
      <c r="G173" s="200"/>
      <c r="H173" s="200"/>
      <c r="I173" s="7"/>
      <c r="J173" s="728"/>
      <c r="K173" s="728"/>
    </row>
    <row r="174" spans="2:11" x14ac:dyDescent="0.25">
      <c r="B174" s="671">
        <v>1</v>
      </c>
      <c r="C174" s="996" t="s">
        <v>42</v>
      </c>
      <c r="D174" s="16" t="s">
        <v>128</v>
      </c>
      <c r="E174" s="104" t="s">
        <v>117</v>
      </c>
      <c r="F174" s="16" t="s">
        <v>292</v>
      </c>
      <c r="G174" s="245" t="s">
        <v>159</v>
      </c>
      <c r="H174" s="30" t="s">
        <v>294</v>
      </c>
      <c r="I174" s="66">
        <v>552344.69999999995</v>
      </c>
      <c r="J174" s="728"/>
      <c r="K174" s="728"/>
    </row>
    <row r="175" spans="2:11" ht="15.75" thickBot="1" x14ac:dyDescent="0.3">
      <c r="B175" s="679"/>
      <c r="C175" s="200"/>
      <c r="D175" s="28" t="s">
        <v>293</v>
      </c>
      <c r="E175" s="65"/>
      <c r="F175" s="23"/>
      <c r="G175" s="386"/>
      <c r="H175" s="25"/>
      <c r="I175" s="270"/>
      <c r="J175" s="728"/>
      <c r="K175" s="728"/>
    </row>
    <row r="176" spans="2:11" ht="15.75" thickBot="1" x14ac:dyDescent="0.3">
      <c r="B176" s="1124" t="s">
        <v>18</v>
      </c>
      <c r="C176" s="1125"/>
      <c r="D176" s="1125"/>
      <c r="E176" s="1125"/>
      <c r="F176" s="1125"/>
      <c r="G176" s="1125"/>
      <c r="H176" s="1178"/>
      <c r="I176" s="665">
        <f>I174+I172</f>
        <v>552344.69999999995</v>
      </c>
      <c r="J176" s="728"/>
      <c r="K176" s="728"/>
    </row>
    <row r="177" spans="2:11" ht="15.75" thickBot="1" x14ac:dyDescent="0.3">
      <c r="B177" s="1124" t="s">
        <v>17</v>
      </c>
      <c r="C177" s="1125"/>
      <c r="D177" s="1125"/>
      <c r="E177" s="1125"/>
      <c r="F177" s="1125"/>
      <c r="G177" s="1125"/>
      <c r="H177" s="1179"/>
      <c r="I177" s="632">
        <f>I168+I171+I176</f>
        <v>574412.31999999995</v>
      </c>
      <c r="J177" s="632">
        <f t="shared" ref="J177:K177" si="11">J168+J171+J176</f>
        <v>0</v>
      </c>
      <c r="K177" s="632">
        <f t="shared" si="11"/>
        <v>0</v>
      </c>
    </row>
  </sheetData>
  <mergeCells count="54">
    <mergeCell ref="B176:H176"/>
    <mergeCell ref="B177:H177"/>
    <mergeCell ref="B163:B167"/>
    <mergeCell ref="B168:H168"/>
    <mergeCell ref="C169:C170"/>
    <mergeCell ref="B171:H171"/>
    <mergeCell ref="C165:C166"/>
    <mergeCell ref="B35:B36"/>
    <mergeCell ref="A23:A24"/>
    <mergeCell ref="B23:B24"/>
    <mergeCell ref="A26:G26"/>
    <mergeCell ref="B27:B28"/>
    <mergeCell ref="B29:B30"/>
    <mergeCell ref="B31:B32"/>
    <mergeCell ref="B62:B63"/>
    <mergeCell ref="B37:B38"/>
    <mergeCell ref="B39:B40"/>
    <mergeCell ref="B46:B47"/>
    <mergeCell ref="A56:G56"/>
    <mergeCell ref="A57:A58"/>
    <mergeCell ref="B57:B58"/>
    <mergeCell ref="B59:B61"/>
    <mergeCell ref="B44:B45"/>
    <mergeCell ref="B41:B42"/>
    <mergeCell ref="A88:G88"/>
    <mergeCell ref="F64:F65"/>
    <mergeCell ref="B66:B67"/>
    <mergeCell ref="F66:F67"/>
    <mergeCell ref="B70:B71"/>
    <mergeCell ref="B72:B73"/>
    <mergeCell ref="B74:B75"/>
    <mergeCell ref="C76:C77"/>
    <mergeCell ref="A78:A79"/>
    <mergeCell ref="B78:B79"/>
    <mergeCell ref="A80:G80"/>
    <mergeCell ref="A84:A87"/>
    <mergeCell ref="A121:A122"/>
    <mergeCell ref="A89:A90"/>
    <mergeCell ref="B89:B90"/>
    <mergeCell ref="A91:A97"/>
    <mergeCell ref="B91:B97"/>
    <mergeCell ref="H103:H104"/>
    <mergeCell ref="F107:F108"/>
    <mergeCell ref="G107:G108"/>
    <mergeCell ref="H107:H108"/>
    <mergeCell ref="F111:F112"/>
    <mergeCell ref="F103:F104"/>
    <mergeCell ref="G103:G104"/>
    <mergeCell ref="A123:A124"/>
    <mergeCell ref="A125:G125"/>
    <mergeCell ref="A138:G138"/>
    <mergeCell ref="A144:G144"/>
    <mergeCell ref="A154:G154"/>
    <mergeCell ref="D151:D153"/>
  </mergeCells>
  <pageMargins left="0" right="0" top="0" bottom="0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8"/>
  <sheetViews>
    <sheetView workbookViewId="0">
      <selection activeCell="C69" sqref="C69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218"/>
      <c r="B6" s="218"/>
      <c r="C6" s="218"/>
      <c r="D6" s="218" t="s">
        <v>185</v>
      </c>
      <c r="E6" s="218"/>
      <c r="F6" s="218"/>
      <c r="G6" s="218"/>
      <c r="H6" s="218"/>
    </row>
    <row r="7" spans="1:10" x14ac:dyDescent="0.25">
      <c r="A7" s="218"/>
      <c r="B7" s="218"/>
      <c r="C7" s="218"/>
      <c r="D7" s="218"/>
      <c r="E7" s="218"/>
      <c r="F7" s="218"/>
      <c r="G7" s="218" t="s">
        <v>85</v>
      </c>
      <c r="H7" s="218"/>
    </row>
    <row r="8" spans="1:10" ht="15.75" thickBot="1" x14ac:dyDescent="0.3">
      <c r="A8" s="217"/>
      <c r="B8" s="217"/>
      <c r="C8" s="217"/>
      <c r="D8" s="217"/>
      <c r="E8" s="217"/>
      <c r="F8" s="217"/>
      <c r="G8" s="217"/>
      <c r="H8" s="217"/>
    </row>
    <row r="9" spans="1:10" x14ac:dyDescent="0.25">
      <c r="A9" s="208" t="s">
        <v>0</v>
      </c>
      <c r="B9" s="208" t="s">
        <v>1</v>
      </c>
      <c r="C9" s="1193" t="s">
        <v>30</v>
      </c>
      <c r="D9" s="208" t="s">
        <v>2</v>
      </c>
      <c r="E9" s="208" t="s">
        <v>3</v>
      </c>
      <c r="F9" s="208" t="s">
        <v>12</v>
      </c>
      <c r="G9" s="367" t="s">
        <v>4</v>
      </c>
      <c r="H9" s="1193" t="s">
        <v>68</v>
      </c>
      <c r="I9" s="104" t="s">
        <v>71</v>
      </c>
      <c r="J9" s="104" t="s">
        <v>86</v>
      </c>
    </row>
    <row r="10" spans="1:10" ht="15.75" thickBot="1" x14ac:dyDescent="0.3">
      <c r="A10" s="209" t="s">
        <v>5</v>
      </c>
      <c r="B10" s="209"/>
      <c r="C10" s="1194"/>
      <c r="D10" s="209"/>
      <c r="E10" s="209" t="s">
        <v>6</v>
      </c>
      <c r="F10" s="209" t="s">
        <v>16</v>
      </c>
      <c r="G10" s="368" t="s">
        <v>7</v>
      </c>
      <c r="H10" s="1195"/>
      <c r="I10" s="90" t="s">
        <v>69</v>
      </c>
      <c r="J10" s="90" t="s">
        <v>87</v>
      </c>
    </row>
    <row r="11" spans="1:10" hidden="1" x14ac:dyDescent="0.25">
      <c r="A11" s="1196">
        <v>1</v>
      </c>
      <c r="B11" s="1090" t="s">
        <v>63</v>
      </c>
      <c r="C11" s="104"/>
      <c r="D11" s="16"/>
      <c r="E11" s="20"/>
      <c r="F11" s="196"/>
      <c r="G11" s="52"/>
      <c r="H11" s="186"/>
      <c r="I11" s="301"/>
      <c r="J11" s="108"/>
    </row>
    <row r="12" spans="1:10" hidden="1" x14ac:dyDescent="0.25">
      <c r="A12" s="1197"/>
      <c r="B12" s="1199"/>
      <c r="C12" s="200"/>
      <c r="D12" s="6"/>
      <c r="E12" s="7"/>
      <c r="F12" s="136"/>
      <c r="G12" s="24"/>
      <c r="H12" s="975"/>
      <c r="I12" s="301"/>
      <c r="J12" s="108"/>
    </row>
    <row r="13" spans="1:10" hidden="1" x14ac:dyDescent="0.25">
      <c r="A13" s="1198"/>
      <c r="B13" s="1199"/>
      <c r="C13" s="6"/>
      <c r="D13" s="6"/>
      <c r="E13" s="6"/>
      <c r="F13" s="136"/>
      <c r="G13" s="24"/>
      <c r="H13" s="70"/>
      <c r="I13" s="301"/>
      <c r="J13" s="108"/>
    </row>
    <row r="14" spans="1:10" ht="15.75" hidden="1" thickBot="1" x14ac:dyDescent="0.3">
      <c r="A14" s="1198"/>
      <c r="B14" s="899"/>
      <c r="C14" s="6"/>
      <c r="D14" s="6"/>
      <c r="E14" s="6"/>
      <c r="F14" s="136"/>
      <c r="G14" s="24"/>
      <c r="H14" s="70"/>
      <c r="I14" s="301"/>
      <c r="J14" s="108"/>
    </row>
    <row r="15" spans="1:10" hidden="1" x14ac:dyDescent="0.25">
      <c r="A15" s="1198"/>
      <c r="B15" s="1090" t="s">
        <v>63</v>
      </c>
      <c r="C15" s="104"/>
      <c r="D15" s="362"/>
      <c r="E15" s="685"/>
      <c r="F15" s="136"/>
      <c r="G15" s="24"/>
      <c r="H15" s="70"/>
      <c r="I15" s="301"/>
      <c r="J15" s="108"/>
    </row>
    <row r="16" spans="1:10" ht="15.75" hidden="1" thickBot="1" x14ac:dyDescent="0.3">
      <c r="A16" s="1188"/>
      <c r="B16" s="1199"/>
      <c r="C16" s="200"/>
      <c r="D16" s="319"/>
      <c r="E16" s="291"/>
      <c r="F16" s="80"/>
      <c r="G16" s="52"/>
      <c r="H16" s="186"/>
      <c r="I16" s="301"/>
      <c r="J16" s="108"/>
    </row>
    <row r="17" spans="1:16" ht="15.75" hidden="1" thickBot="1" x14ac:dyDescent="0.3">
      <c r="A17" s="1187"/>
      <c r="B17" s="1091"/>
      <c r="C17" s="918"/>
      <c r="D17" s="918"/>
      <c r="E17" s="918"/>
      <c r="F17" s="199"/>
      <c r="G17" s="37"/>
      <c r="H17" s="163"/>
      <c r="I17" s="337"/>
      <c r="J17" s="108">
        <f t="shared" ref="J17:J18" si="0">H17-I17</f>
        <v>0</v>
      </c>
    </row>
    <row r="18" spans="1:16" ht="15.75" hidden="1" thickBot="1" x14ac:dyDescent="0.3">
      <c r="A18" s="916"/>
      <c r="B18" s="566"/>
      <c r="C18" s="200"/>
      <c r="D18" s="200"/>
      <c r="E18" s="200"/>
      <c r="F18" s="366"/>
      <c r="G18" s="917"/>
      <c r="H18" s="76"/>
      <c r="I18" s="337"/>
      <c r="J18" s="108">
        <f t="shared" si="0"/>
        <v>0</v>
      </c>
    </row>
    <row r="19" spans="1:16" ht="15.75" thickBot="1" x14ac:dyDescent="0.3">
      <c r="A19" s="1126" t="s">
        <v>64</v>
      </c>
      <c r="B19" s="1127"/>
      <c r="C19" s="1127"/>
      <c r="D19" s="1127"/>
      <c r="E19" s="1127"/>
      <c r="F19" s="1127"/>
      <c r="G19" s="1127"/>
      <c r="H19" s="472">
        <f>SUM(H11:H18)</f>
        <v>0</v>
      </c>
      <c r="I19" s="472">
        <f t="shared" ref="I19:J19" si="1">SUM(I11:I18)</f>
        <v>0</v>
      </c>
      <c r="J19" s="472">
        <f t="shared" si="1"/>
        <v>0</v>
      </c>
      <c r="M19" s="44"/>
    </row>
    <row r="20" spans="1:16" x14ac:dyDescent="0.25">
      <c r="A20" s="237">
        <v>1</v>
      </c>
      <c r="B20" s="239" t="s">
        <v>29</v>
      </c>
      <c r="C20" s="104" t="s">
        <v>187</v>
      </c>
      <c r="D20" s="16" t="s">
        <v>100</v>
      </c>
      <c r="E20" s="20" t="s">
        <v>290</v>
      </c>
      <c r="F20" s="220" t="s">
        <v>125</v>
      </c>
      <c r="G20" s="30" t="s">
        <v>255</v>
      </c>
      <c r="H20" s="80">
        <v>43098</v>
      </c>
      <c r="I20" s="390"/>
      <c r="J20" s="285"/>
      <c r="N20" s="6"/>
      <c r="O20" s="6"/>
      <c r="P20" s="6"/>
    </row>
    <row r="21" spans="1:16" ht="15.75" thickBot="1" x14ac:dyDescent="0.3">
      <c r="A21" s="238"/>
      <c r="B21" s="240"/>
      <c r="C21" s="90" t="s">
        <v>291</v>
      </c>
      <c r="D21" s="23"/>
      <c r="E21" s="8"/>
      <c r="F21" s="953"/>
      <c r="G21" s="24"/>
      <c r="H21" s="954"/>
      <c r="I21" s="391"/>
      <c r="J21" s="305"/>
      <c r="N21" s="6"/>
      <c r="O21" s="6"/>
      <c r="P21" s="6"/>
    </row>
    <row r="22" spans="1:16" ht="15.75" thickBot="1" x14ac:dyDescent="0.3">
      <c r="A22" s="791"/>
      <c r="B22" s="792"/>
      <c r="C22" s="26"/>
      <c r="D22" s="6"/>
      <c r="E22" s="6"/>
      <c r="F22" s="136"/>
      <c r="G22" s="24"/>
      <c r="H22" s="787"/>
      <c r="I22" s="449"/>
      <c r="J22" s="65"/>
      <c r="N22" s="6"/>
      <c r="O22" s="6"/>
      <c r="P22" s="6"/>
    </row>
    <row r="23" spans="1:16" ht="15.75" thickBot="1" x14ac:dyDescent="0.3">
      <c r="A23" s="1200" t="s">
        <v>26</v>
      </c>
      <c r="B23" s="1201"/>
      <c r="C23" s="1201"/>
      <c r="D23" s="1201"/>
      <c r="E23" s="1201"/>
      <c r="F23" s="1201"/>
      <c r="G23" s="1201"/>
      <c r="H23" s="473">
        <f>H20+H21+H22</f>
        <v>43098</v>
      </c>
      <c r="I23" s="473">
        <f t="shared" ref="I23:J23" si="2">I20</f>
        <v>0</v>
      </c>
      <c r="J23" s="473">
        <f t="shared" si="2"/>
        <v>0</v>
      </c>
      <c r="N23" s="6"/>
      <c r="O23" s="6"/>
      <c r="P23" s="6"/>
    </row>
    <row r="24" spans="1:16" ht="15.75" thickBot="1" x14ac:dyDescent="0.3">
      <c r="A24" s="210">
        <v>1</v>
      </c>
      <c r="B24" s="208" t="s">
        <v>53</v>
      </c>
      <c r="C24" t="s">
        <v>128</v>
      </c>
      <c r="D24" s="16" t="s">
        <v>104</v>
      </c>
      <c r="E24" s="104" t="s">
        <v>178</v>
      </c>
      <c r="F24" s="1019" t="s">
        <v>125</v>
      </c>
      <c r="G24" s="24" t="s">
        <v>287</v>
      </c>
      <c r="H24" s="49">
        <v>120</v>
      </c>
      <c r="I24" s="643"/>
      <c r="J24" s="624"/>
    </row>
    <row r="25" spans="1:16" ht="15.75" thickBot="1" x14ac:dyDescent="0.3">
      <c r="A25" s="821"/>
      <c r="B25" s="209"/>
      <c r="C25" s="104" t="s">
        <v>179</v>
      </c>
      <c r="D25" s="6"/>
      <c r="E25" s="200"/>
      <c r="F25" s="740"/>
      <c r="G25" s="21"/>
      <c r="H25" s="53"/>
      <c r="I25" s="822"/>
      <c r="J25" s="737"/>
    </row>
    <row r="26" spans="1:16" hidden="1" x14ac:dyDescent="0.25">
      <c r="A26" s="736">
        <v>2</v>
      </c>
      <c r="B26" s="208" t="s">
        <v>53</v>
      </c>
      <c r="C26" s="102"/>
      <c r="D26" s="16"/>
      <c r="E26" s="104"/>
      <c r="F26" s="136"/>
      <c r="G26" s="24"/>
      <c r="H26" s="49"/>
      <c r="I26" s="819"/>
      <c r="J26" s="820"/>
    </row>
    <row r="27" spans="1:16" hidden="1" x14ac:dyDescent="0.25">
      <c r="A27" s="736"/>
      <c r="B27" s="816"/>
      <c r="C27" s="106"/>
      <c r="D27" s="6"/>
      <c r="E27" s="200"/>
      <c r="F27" s="817"/>
      <c r="G27" s="818"/>
      <c r="H27" s="819"/>
      <c r="I27" s="819"/>
      <c r="J27" s="820"/>
    </row>
    <row r="28" spans="1:16" ht="15.75" hidden="1" thickBot="1" x14ac:dyDescent="0.3">
      <c r="A28" s="738"/>
      <c r="B28" s="739"/>
      <c r="C28" s="217"/>
      <c r="D28" s="217"/>
      <c r="E28" s="217"/>
      <c r="F28" s="217"/>
      <c r="G28" s="423"/>
      <c r="H28" s="424"/>
      <c r="I28" s="487"/>
      <c r="J28" s="562"/>
    </row>
    <row r="29" spans="1:16" ht="15.75" thickBot="1" x14ac:dyDescent="0.3">
      <c r="A29" s="1202" t="s">
        <v>81</v>
      </c>
      <c r="B29" s="1203"/>
      <c r="C29" s="1203"/>
      <c r="D29" s="1203"/>
      <c r="E29" s="1203"/>
      <c r="F29" s="1203"/>
      <c r="G29" s="1204"/>
      <c r="H29" s="474">
        <f>SUM(H24:H28)</f>
        <v>120</v>
      </c>
      <c r="I29" s="558">
        <f>SUM(I24:I28)</f>
        <v>0</v>
      </c>
      <c r="J29" s="559">
        <f>SUM(J24:J28)</f>
        <v>0</v>
      </c>
    </row>
    <row r="30" spans="1:16" ht="15.75" hidden="1" thickBot="1" x14ac:dyDescent="0.3">
      <c r="A30" s="410">
        <v>1</v>
      </c>
      <c r="B30" s="1040" t="s">
        <v>42</v>
      </c>
      <c r="C30" s="104"/>
      <c r="D30" s="16"/>
      <c r="E30" s="104"/>
      <c r="F30" s="138"/>
      <c r="G30" s="21"/>
      <c r="H30" s="43"/>
      <c r="I30" s="560"/>
      <c r="J30" s="488"/>
    </row>
    <row r="31" spans="1:16" ht="15.75" hidden="1" thickBot="1" x14ac:dyDescent="0.3">
      <c r="A31" s="442"/>
      <c r="B31" s="1205"/>
      <c r="C31" s="200"/>
      <c r="D31" s="6"/>
      <c r="E31" s="200"/>
      <c r="F31" s="250"/>
      <c r="G31" s="25"/>
      <c r="H31" s="444"/>
      <c r="I31" s="557"/>
      <c r="J31" s="556"/>
    </row>
    <row r="32" spans="1:16" hidden="1" x14ac:dyDescent="0.25">
      <c r="A32" s="410">
        <v>2</v>
      </c>
      <c r="B32" s="1040" t="s">
        <v>42</v>
      </c>
      <c r="C32" s="104"/>
      <c r="D32" s="16"/>
      <c r="E32" s="104"/>
      <c r="F32" s="136"/>
      <c r="G32" s="52"/>
      <c r="H32" s="186"/>
      <c r="I32" s="557"/>
      <c r="J32" s="556"/>
    </row>
    <row r="33" spans="1:10" hidden="1" x14ac:dyDescent="0.25">
      <c r="A33" s="442"/>
      <c r="B33" s="1205"/>
      <c r="C33" s="200"/>
      <c r="D33" s="6"/>
      <c r="E33" s="200"/>
      <c r="F33" s="136"/>
      <c r="G33" s="52"/>
      <c r="H33" s="186"/>
      <c r="I33" s="557"/>
      <c r="J33" s="556"/>
    </row>
    <row r="34" spans="1:10" ht="15.75" hidden="1" thickBot="1" x14ac:dyDescent="0.3">
      <c r="A34" s="481"/>
      <c r="B34" s="443"/>
      <c r="C34" s="215"/>
      <c r="D34" s="215"/>
      <c r="E34" s="215"/>
      <c r="F34" s="136"/>
      <c r="G34" s="24"/>
      <c r="H34" s="186"/>
      <c r="I34" s="486"/>
      <c r="J34" s="561"/>
    </row>
    <row r="35" spans="1:10" hidden="1" x14ac:dyDescent="0.25">
      <c r="A35" s="481"/>
      <c r="B35" s="443"/>
      <c r="C35" s="482"/>
      <c r="D35" s="215"/>
      <c r="E35" s="215"/>
      <c r="F35" s="196"/>
      <c r="G35" s="24"/>
      <c r="H35" s="186"/>
      <c r="I35" s="487"/>
      <c r="J35" s="562"/>
    </row>
    <row r="36" spans="1:10" hidden="1" x14ac:dyDescent="0.25">
      <c r="A36" s="481"/>
      <c r="B36" s="443"/>
      <c r="C36" s="482"/>
      <c r="D36" s="215"/>
      <c r="E36" s="215"/>
      <c r="F36" s="196"/>
      <c r="G36" s="24"/>
      <c r="H36" s="186"/>
      <c r="I36" s="557"/>
      <c r="J36" s="556"/>
    </row>
    <row r="37" spans="1:10" ht="15.75" hidden="1" thickBot="1" x14ac:dyDescent="0.3">
      <c r="A37" s="481"/>
      <c r="B37" s="483"/>
      <c r="C37" s="215"/>
      <c r="D37" s="215"/>
      <c r="E37" s="215"/>
      <c r="F37" s="479"/>
      <c r="G37" s="371"/>
      <c r="H37" s="378"/>
      <c r="I37" s="486"/>
      <c r="J37" s="561"/>
    </row>
    <row r="38" spans="1:10" hidden="1" x14ac:dyDescent="0.25">
      <c r="A38" s="480">
        <v>2</v>
      </c>
      <c r="B38" s="1206"/>
      <c r="C38" s="343"/>
      <c r="D38" s="343"/>
      <c r="E38" s="344"/>
      <c r="F38" s="345"/>
      <c r="G38" s="372"/>
      <c r="H38" s="376"/>
      <c r="I38" s="487"/>
      <c r="J38" s="562"/>
    </row>
    <row r="39" spans="1:10" hidden="1" x14ac:dyDescent="0.25">
      <c r="A39" s="212"/>
      <c r="B39" s="1207"/>
      <c r="C39" s="216"/>
      <c r="D39" s="216"/>
      <c r="E39" s="213"/>
      <c r="F39" s="215"/>
      <c r="G39" s="370"/>
      <c r="H39" s="377"/>
      <c r="I39" s="557"/>
      <c r="J39" s="556"/>
    </row>
    <row r="40" spans="1:10" ht="15.75" hidden="1" thickBot="1" x14ac:dyDescent="0.3">
      <c r="A40" s="567"/>
      <c r="B40" s="1208"/>
      <c r="C40" s="211"/>
      <c r="D40" s="211"/>
      <c r="E40" s="214"/>
      <c r="F40" s="215"/>
      <c r="G40" s="370"/>
      <c r="H40" s="377"/>
      <c r="I40" s="557"/>
      <c r="J40" s="556"/>
    </row>
    <row r="41" spans="1:10" ht="15.75" thickBot="1" x14ac:dyDescent="0.3">
      <c r="A41" s="1058" t="s">
        <v>20</v>
      </c>
      <c r="B41" s="1059"/>
      <c r="C41" s="1059"/>
      <c r="D41" s="1059"/>
      <c r="E41" s="1059"/>
      <c r="F41" s="1059"/>
      <c r="G41" s="1059"/>
      <c r="H41" s="475">
        <f>H30+H34+H35+H36+H37+H31+H32+H33+H38+H39+H40</f>
        <v>0</v>
      </c>
      <c r="I41" s="557">
        <v>0</v>
      </c>
      <c r="J41" s="563">
        <v>0</v>
      </c>
    </row>
    <row r="42" spans="1:10" ht="15.75" thickBot="1" x14ac:dyDescent="0.3">
      <c r="A42" s="420">
        <v>1</v>
      </c>
      <c r="B42" s="1184" t="s">
        <v>32</v>
      </c>
      <c r="C42" s="1018" t="s">
        <v>128</v>
      </c>
      <c r="D42" s="16" t="s">
        <v>142</v>
      </c>
      <c r="E42" s="200" t="s">
        <v>174</v>
      </c>
      <c r="F42" s="48" t="s">
        <v>125</v>
      </c>
      <c r="G42" s="21" t="s">
        <v>288</v>
      </c>
      <c r="H42" s="61">
        <v>1320</v>
      </c>
      <c r="I42" s="39"/>
      <c r="J42" s="283"/>
    </row>
    <row r="43" spans="1:10" ht="15.75" thickBot="1" x14ac:dyDescent="0.3">
      <c r="A43" s="344"/>
      <c r="B43" s="1185"/>
      <c r="C43" s="200" t="s">
        <v>175</v>
      </c>
      <c r="D43" s="6"/>
      <c r="E43" s="200"/>
      <c r="F43" s="138"/>
      <c r="G43" s="21"/>
      <c r="H43" s="279"/>
      <c r="I43" s="321"/>
      <c r="J43" s="283"/>
    </row>
    <row r="44" spans="1:10" x14ac:dyDescent="0.25">
      <c r="A44" s="421"/>
      <c r="B44" s="1186"/>
      <c r="C44" s="102" t="s">
        <v>128</v>
      </c>
      <c r="D44" s="16" t="s">
        <v>232</v>
      </c>
      <c r="E44" s="104" t="s">
        <v>233</v>
      </c>
      <c r="F44" s="60" t="s">
        <v>125</v>
      </c>
      <c r="G44" s="25" t="s">
        <v>289</v>
      </c>
      <c r="H44" s="386">
        <v>759.6</v>
      </c>
      <c r="I44" s="321"/>
      <c r="J44" s="283"/>
    </row>
    <row r="45" spans="1:10" ht="15.75" thickBot="1" x14ac:dyDescent="0.3">
      <c r="A45" s="422"/>
      <c r="B45" s="1187"/>
      <c r="C45" s="106" t="s">
        <v>234</v>
      </c>
      <c r="D45" s="6"/>
      <c r="E45" s="200"/>
      <c r="F45" s="411"/>
      <c r="G45" s="418"/>
      <c r="H45" s="419"/>
      <c r="I45" s="321"/>
      <c r="J45" s="283"/>
    </row>
    <row r="46" spans="1:10" ht="15.75" hidden="1" thickBot="1" x14ac:dyDescent="0.3">
      <c r="A46" s="217"/>
      <c r="B46" s="217"/>
      <c r="C46" s="217"/>
      <c r="D46" s="217"/>
      <c r="E46" s="217"/>
      <c r="F46" s="217"/>
      <c r="G46" s="423"/>
      <c r="H46" s="424"/>
      <c r="I46" s="321"/>
      <c r="J46" s="283"/>
    </row>
    <row r="47" spans="1:10" hidden="1" x14ac:dyDescent="0.25">
      <c r="A47" s="928">
        <v>2</v>
      </c>
      <c r="B47" s="1184" t="s">
        <v>32</v>
      </c>
      <c r="C47" s="104"/>
      <c r="D47" s="16"/>
      <c r="E47" s="20"/>
      <c r="F47" s="70"/>
      <c r="G47" s="24"/>
      <c r="H47" s="70"/>
      <c r="I47" s="683"/>
      <c r="J47" s="283"/>
    </row>
    <row r="48" spans="1:10" ht="15.75" hidden="1" thickBot="1" x14ac:dyDescent="0.3">
      <c r="A48" s="916"/>
      <c r="B48" s="1186"/>
      <c r="C48" s="200"/>
      <c r="D48" s="6"/>
      <c r="E48" s="7"/>
      <c r="F48" s="70"/>
      <c r="G48" s="24"/>
      <c r="H48" s="70"/>
      <c r="I48" s="321"/>
      <c r="J48" s="283"/>
    </row>
    <row r="49" spans="1:12" ht="15.75" hidden="1" thickBot="1" x14ac:dyDescent="0.3">
      <c r="A49" s="931"/>
      <c r="B49" s="1188"/>
      <c r="C49" s="933"/>
      <c r="D49" s="934"/>
      <c r="E49" s="934"/>
      <c r="F49" s="207"/>
      <c r="G49" s="369"/>
      <c r="H49" s="375"/>
      <c r="I49" s="321"/>
      <c r="J49" s="283"/>
    </row>
    <row r="50" spans="1:12" ht="15" hidden="1" customHeight="1" x14ac:dyDescent="0.25">
      <c r="A50" s="930">
        <v>3</v>
      </c>
      <c r="B50" s="935" t="s">
        <v>61</v>
      </c>
      <c r="C50" s="362"/>
      <c r="D50" s="16"/>
      <c r="E50" s="104"/>
      <c r="F50" s="67"/>
      <c r="G50" s="30"/>
      <c r="H50" s="277"/>
      <c r="I50" s="321"/>
      <c r="J50" s="283"/>
    </row>
    <row r="51" spans="1:12" ht="15.75" hidden="1" thickBot="1" x14ac:dyDescent="0.3">
      <c r="A51" s="932"/>
      <c r="B51" s="936" t="s">
        <v>97</v>
      </c>
      <c r="C51" s="373"/>
      <c r="D51" s="23"/>
      <c r="E51" s="90"/>
      <c r="F51" s="206"/>
      <c r="G51" s="425"/>
      <c r="H51" s="426"/>
      <c r="I51" s="321"/>
      <c r="J51" s="283"/>
    </row>
    <row r="52" spans="1:12" hidden="1" x14ac:dyDescent="0.25">
      <c r="A52" s="931">
        <v>4</v>
      </c>
      <c r="B52" s="1184" t="s">
        <v>32</v>
      </c>
      <c r="C52" s="104"/>
      <c r="D52" s="16"/>
      <c r="E52" s="104"/>
      <c r="F52" s="39"/>
      <c r="G52" s="24"/>
      <c r="H52" s="938"/>
      <c r="I52" s="321"/>
      <c r="J52" s="283"/>
    </row>
    <row r="53" spans="1:12" hidden="1" x14ac:dyDescent="0.25">
      <c r="A53" s="931"/>
      <c r="B53" s="1186"/>
      <c r="C53" s="200"/>
      <c r="D53" s="6"/>
      <c r="E53" s="200"/>
      <c r="F53" s="207"/>
      <c r="G53" s="369"/>
      <c r="H53" s="375"/>
      <c r="I53" s="321"/>
      <c r="J53" s="283"/>
    </row>
    <row r="54" spans="1:12" ht="15.75" hidden="1" thickBot="1" x14ac:dyDescent="0.3">
      <c r="A54" s="932"/>
      <c r="B54" s="1188"/>
      <c r="C54" s="929"/>
      <c r="D54" s="412"/>
      <c r="E54" s="412"/>
      <c r="F54" s="206"/>
      <c r="G54" s="425"/>
      <c r="H54" s="426"/>
      <c r="I54" s="321"/>
      <c r="J54" s="283"/>
    </row>
    <row r="55" spans="1:12" ht="15.75" thickBot="1" x14ac:dyDescent="0.3">
      <c r="A55" s="1189" t="s">
        <v>56</v>
      </c>
      <c r="B55" s="1190"/>
      <c r="C55" s="1191"/>
      <c r="D55" s="1191"/>
      <c r="E55" s="1191"/>
      <c r="F55" s="1191"/>
      <c r="G55" s="1192"/>
      <c r="H55" s="474">
        <f>SUM(H42:H54)</f>
        <v>2079.6</v>
      </c>
      <c r="I55" s="474">
        <f t="shared" ref="I55:J55" si="3">SUM(I42:I54)</f>
        <v>0</v>
      </c>
      <c r="J55" s="474">
        <f t="shared" si="3"/>
        <v>0</v>
      </c>
    </row>
    <row r="56" spans="1:12" ht="15.75" thickBot="1" x14ac:dyDescent="0.3">
      <c r="A56" s="1189" t="s">
        <v>25</v>
      </c>
      <c r="B56" s="1191"/>
      <c r="C56" s="1191"/>
      <c r="D56" s="1191"/>
      <c r="E56" s="1191"/>
      <c r="F56" s="1191"/>
      <c r="G56" s="1192"/>
      <c r="H56" s="474">
        <f>H19+H29+H55+H41+H23</f>
        <v>45297.599999999999</v>
      </c>
      <c r="I56" s="474">
        <f>I19+I29+I55+I41+I23</f>
        <v>0</v>
      </c>
      <c r="J56" s="474">
        <f>J19+J29+J55+J41+J23</f>
        <v>0</v>
      </c>
    </row>
    <row r="58" spans="1:12" x14ac:dyDescent="0.25">
      <c r="L58" s="44"/>
    </row>
  </sheetData>
  <mergeCells count="17">
    <mergeCell ref="A41:G41"/>
    <mergeCell ref="C9:C10"/>
    <mergeCell ref="H9:H10"/>
    <mergeCell ref="A11:A17"/>
    <mergeCell ref="B11:B13"/>
    <mergeCell ref="B15:B17"/>
    <mergeCell ref="A19:G19"/>
    <mergeCell ref="A23:G23"/>
    <mergeCell ref="A29:G29"/>
    <mergeCell ref="B30:B31"/>
    <mergeCell ref="B32:B33"/>
    <mergeCell ref="B38:B40"/>
    <mergeCell ref="B42:B45"/>
    <mergeCell ref="B47:B49"/>
    <mergeCell ref="A55:G55"/>
    <mergeCell ref="A56:G56"/>
    <mergeCell ref="B52:B54"/>
  </mergeCells>
  <pageMargins left="0" right="0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2"/>
  <sheetViews>
    <sheetView workbookViewId="0">
      <selection activeCell="O32" sqref="O32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x14ac:dyDescent="0.25">
      <c r="B3" s="9" t="s">
        <v>92</v>
      </c>
    </row>
    <row r="4" spans="2:11" ht="15.75" x14ac:dyDescent="0.25">
      <c r="B4" s="13"/>
      <c r="C4" s="13"/>
      <c r="D4" s="13"/>
      <c r="E4" s="14" t="s">
        <v>308</v>
      </c>
      <c r="F4" s="14"/>
      <c r="G4" s="13"/>
      <c r="H4" s="15" t="s">
        <v>15</v>
      </c>
      <c r="I4" s="15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202" t="s">
        <v>31</v>
      </c>
      <c r="E7" s="2" t="s">
        <v>2</v>
      </c>
      <c r="F7" s="3" t="s">
        <v>3</v>
      </c>
      <c r="G7" s="3" t="s">
        <v>12</v>
      </c>
      <c r="H7" s="257" t="s">
        <v>4</v>
      </c>
      <c r="I7" s="267" t="s">
        <v>72</v>
      </c>
      <c r="J7" s="807" t="s">
        <v>71</v>
      </c>
      <c r="K7" s="350" t="s">
        <v>86</v>
      </c>
    </row>
    <row r="8" spans="2:11" ht="15.75" thickBot="1" x14ac:dyDescent="0.3">
      <c r="B8" s="17" t="s">
        <v>5</v>
      </c>
      <c r="C8" s="4"/>
      <c r="D8" s="4"/>
      <c r="E8" s="4"/>
      <c r="F8" s="4" t="s">
        <v>6</v>
      </c>
      <c r="G8" s="4" t="s">
        <v>11</v>
      </c>
      <c r="H8" s="258" t="s">
        <v>7</v>
      </c>
      <c r="I8" s="94" t="s">
        <v>9</v>
      </c>
      <c r="J8" s="808" t="s">
        <v>69</v>
      </c>
      <c r="K8" s="753" t="s">
        <v>87</v>
      </c>
    </row>
    <row r="9" spans="2:11" x14ac:dyDescent="0.25">
      <c r="B9" s="198">
        <v>1</v>
      </c>
      <c r="C9" s="1001" t="s">
        <v>90</v>
      </c>
      <c r="D9" s="172" t="s">
        <v>101</v>
      </c>
      <c r="E9" s="6" t="s">
        <v>103</v>
      </c>
      <c r="F9" s="7" t="s">
        <v>153</v>
      </c>
      <c r="G9" s="227" t="s">
        <v>109</v>
      </c>
      <c r="H9" s="59" t="s">
        <v>160</v>
      </c>
      <c r="I9" s="227">
        <v>7415.49</v>
      </c>
      <c r="J9" s="656"/>
      <c r="K9" s="748"/>
    </row>
    <row r="10" spans="2:11" ht="15.75" thickBot="1" x14ac:dyDescent="0.3">
      <c r="B10" s="94"/>
      <c r="C10" s="591"/>
      <c r="D10" s="172" t="s">
        <v>154</v>
      </c>
      <c r="E10" s="6"/>
      <c r="F10" s="7"/>
      <c r="G10" s="598"/>
      <c r="H10" s="236"/>
      <c r="I10" s="618"/>
      <c r="J10" s="617"/>
      <c r="K10" s="749"/>
    </row>
    <row r="11" spans="2:11" hidden="1" x14ac:dyDescent="0.25">
      <c r="B11" s="198">
        <v>2</v>
      </c>
      <c r="C11" s="451" t="s">
        <v>90</v>
      </c>
      <c r="D11" s="233"/>
      <c r="E11" s="16"/>
      <c r="F11" s="104"/>
      <c r="G11" s="27"/>
      <c r="H11" s="29"/>
      <c r="I11" s="572"/>
      <c r="J11" s="617"/>
      <c r="K11" s="749"/>
    </row>
    <row r="12" spans="2:11" ht="15.75" hidden="1" thickBot="1" x14ac:dyDescent="0.3">
      <c r="B12" s="81"/>
      <c r="C12" s="591"/>
      <c r="D12" s="172"/>
      <c r="E12" s="6"/>
      <c r="F12" s="200"/>
      <c r="G12" s="586"/>
      <c r="H12" s="274"/>
      <c r="I12" s="306"/>
      <c r="J12" s="636"/>
      <c r="K12" s="230"/>
    </row>
    <row r="13" spans="2:11" ht="15.75" thickBot="1" x14ac:dyDescent="0.3">
      <c r="B13" s="1058" t="s">
        <v>91</v>
      </c>
      <c r="C13" s="1059"/>
      <c r="D13" s="1059"/>
      <c r="E13" s="1059"/>
      <c r="F13" s="1059"/>
      <c r="G13" s="1059"/>
      <c r="H13" s="1059"/>
      <c r="I13" s="463">
        <f>I11+I9</f>
        <v>7415.49</v>
      </c>
      <c r="J13" s="809">
        <f t="shared" ref="J13:K13" si="0">J11+J9</f>
        <v>0</v>
      </c>
      <c r="K13" s="463">
        <f t="shared" si="0"/>
        <v>0</v>
      </c>
    </row>
    <row r="14" spans="2:11" x14ac:dyDescent="0.25">
      <c r="B14" s="198">
        <v>1</v>
      </c>
      <c r="C14" s="999" t="s">
        <v>61</v>
      </c>
      <c r="D14" s="626" t="s">
        <v>128</v>
      </c>
      <c r="E14" s="742" t="s">
        <v>146</v>
      </c>
      <c r="F14" s="695" t="s">
        <v>147</v>
      </c>
      <c r="G14" s="998" t="s">
        <v>110</v>
      </c>
      <c r="H14" s="743" t="s">
        <v>164</v>
      </c>
      <c r="I14" s="599">
        <v>5935.68</v>
      </c>
      <c r="J14" s="136"/>
      <c r="K14" s="748"/>
    </row>
    <row r="15" spans="2:11" ht="15.75" thickBot="1" x14ac:dyDescent="0.3">
      <c r="B15" s="81"/>
      <c r="C15" s="1000" t="s">
        <v>60</v>
      </c>
      <c r="D15" s="627" t="s">
        <v>148</v>
      </c>
      <c r="E15" s="978"/>
      <c r="F15" s="997"/>
      <c r="G15" s="136"/>
      <c r="H15" s="24"/>
      <c r="I15" s="70"/>
      <c r="J15" s="136"/>
      <c r="K15" s="749"/>
    </row>
    <row r="16" spans="2:11" ht="15.75" hidden="1" thickBot="1" x14ac:dyDescent="0.3">
      <c r="B16" s="380"/>
      <c r="C16" s="564"/>
      <c r="D16" s="28"/>
      <c r="E16" s="865"/>
      <c r="F16" s="23"/>
      <c r="G16" s="196"/>
      <c r="H16" s="236"/>
      <c r="I16" s="401"/>
      <c r="J16" s="447"/>
      <c r="K16" s="749"/>
    </row>
    <row r="17" spans="2:14" x14ac:dyDescent="0.25">
      <c r="B17" s="5">
        <v>2</v>
      </c>
      <c r="C17" s="999" t="s">
        <v>61</v>
      </c>
      <c r="D17" s="200" t="s">
        <v>127</v>
      </c>
      <c r="E17" s="200" t="s">
        <v>105</v>
      </c>
      <c r="F17" s="6" t="s">
        <v>129</v>
      </c>
      <c r="G17" s="70" t="s">
        <v>109</v>
      </c>
      <c r="H17" s="24" t="s">
        <v>167</v>
      </c>
      <c r="I17" s="70">
        <v>621.87</v>
      </c>
      <c r="J17" s="136"/>
      <c r="K17" s="749"/>
    </row>
    <row r="18" spans="2:14" ht="15.75" thickBot="1" x14ac:dyDescent="0.3">
      <c r="B18" s="380"/>
      <c r="C18" s="1002" t="s">
        <v>60</v>
      </c>
      <c r="D18" s="200" t="s">
        <v>130</v>
      </c>
      <c r="E18" s="200"/>
      <c r="F18" s="6"/>
      <c r="G18" s="136"/>
      <c r="H18" s="52"/>
      <c r="I18" s="70"/>
      <c r="J18" s="356"/>
      <c r="K18" s="749"/>
    </row>
    <row r="19" spans="2:14" ht="15" customHeight="1" x14ac:dyDescent="0.25">
      <c r="B19" s="381">
        <v>3</v>
      </c>
      <c r="C19" s="1003" t="s">
        <v>98</v>
      </c>
      <c r="D19" s="104" t="s">
        <v>127</v>
      </c>
      <c r="E19" s="16" t="s">
        <v>131</v>
      </c>
      <c r="F19" s="104" t="s">
        <v>132</v>
      </c>
      <c r="G19" s="70" t="s">
        <v>109</v>
      </c>
      <c r="H19" s="24" t="s">
        <v>168</v>
      </c>
      <c r="I19" s="70">
        <v>619.13</v>
      </c>
      <c r="J19" s="136"/>
      <c r="K19" s="749"/>
      <c r="N19" s="44"/>
    </row>
    <row r="20" spans="2:14" ht="15.75" thickBot="1" x14ac:dyDescent="0.3">
      <c r="B20" s="939"/>
      <c r="C20" s="1004" t="s">
        <v>97</v>
      </c>
      <c r="D20" s="200" t="s">
        <v>133</v>
      </c>
      <c r="E20" s="6"/>
      <c r="F20" s="7"/>
      <c r="G20" s="136"/>
      <c r="H20" s="59"/>
      <c r="I20" s="227"/>
      <c r="J20" s="615"/>
      <c r="K20" s="749"/>
    </row>
    <row r="21" spans="2:14" ht="15.75" hidden="1" thickBot="1" x14ac:dyDescent="0.3">
      <c r="B21" s="939"/>
      <c r="C21" s="1004"/>
      <c r="D21" s="200"/>
      <c r="E21" s="978"/>
      <c r="F21" s="7"/>
      <c r="G21" s="946"/>
      <c r="H21" s="818"/>
      <c r="I21" s="947"/>
      <c r="J21" s="615"/>
      <c r="K21" s="941"/>
    </row>
    <row r="22" spans="2:14" x14ac:dyDescent="0.25">
      <c r="B22" s="128">
        <v>4</v>
      </c>
      <c r="C22" s="1005" t="s">
        <v>61</v>
      </c>
      <c r="D22" s="16" t="s">
        <v>127</v>
      </c>
      <c r="E22" s="104" t="s">
        <v>106</v>
      </c>
      <c r="F22" s="16" t="s">
        <v>134</v>
      </c>
      <c r="G22" s="70" t="s">
        <v>109</v>
      </c>
      <c r="H22" s="24" t="s">
        <v>169</v>
      </c>
      <c r="I22" s="70">
        <v>424.62</v>
      </c>
      <c r="J22" s="615"/>
      <c r="K22" s="749"/>
    </row>
    <row r="23" spans="2:14" ht="15.75" thickBot="1" x14ac:dyDescent="0.3">
      <c r="B23" s="990"/>
      <c r="C23" s="1006" t="s">
        <v>60</v>
      </c>
      <c r="D23" s="6" t="s">
        <v>135</v>
      </c>
      <c r="E23" s="200"/>
      <c r="F23" s="6"/>
      <c r="G23" s="196"/>
      <c r="H23" s="24"/>
      <c r="I23" s="278"/>
      <c r="J23" s="615"/>
      <c r="K23" s="749"/>
    </row>
    <row r="24" spans="2:14" ht="15.75" hidden="1" thickBot="1" x14ac:dyDescent="0.3">
      <c r="B24" s="937"/>
      <c r="C24" s="1007"/>
      <c r="D24" s="90"/>
      <c r="E24" s="979"/>
      <c r="F24" s="945"/>
      <c r="G24" s="136"/>
      <c r="H24" s="24"/>
      <c r="I24" s="70"/>
      <c r="J24" s="615"/>
      <c r="K24" s="749"/>
    </row>
    <row r="25" spans="2:14" ht="15" customHeight="1" x14ac:dyDescent="0.25">
      <c r="B25" s="381">
        <v>5</v>
      </c>
      <c r="C25" s="1008" t="s">
        <v>98</v>
      </c>
      <c r="D25" s="104" t="s">
        <v>127</v>
      </c>
      <c r="E25" s="16" t="s">
        <v>136</v>
      </c>
      <c r="F25" s="104" t="s">
        <v>137</v>
      </c>
      <c r="G25" s="70" t="s">
        <v>109</v>
      </c>
      <c r="H25" s="24" t="s">
        <v>170</v>
      </c>
      <c r="I25" s="70">
        <v>481.1</v>
      </c>
      <c r="J25" s="136"/>
      <c r="K25" s="749"/>
    </row>
    <row r="26" spans="2:14" ht="15.75" thickBot="1" x14ac:dyDescent="0.3">
      <c r="B26" s="229"/>
      <c r="C26" s="1009" t="s">
        <v>96</v>
      </c>
      <c r="D26" s="200" t="s">
        <v>138</v>
      </c>
      <c r="E26" s="6"/>
      <c r="F26" s="7"/>
      <c r="G26" s="136"/>
      <c r="H26" s="24"/>
      <c r="I26" s="70"/>
      <c r="J26" s="615"/>
      <c r="K26" s="749"/>
    </row>
    <row r="27" spans="2:14" hidden="1" x14ac:dyDescent="0.25">
      <c r="B27" s="389"/>
      <c r="C27" s="1009"/>
      <c r="D27" s="106"/>
      <c r="E27" s="627"/>
      <c r="F27" s="7"/>
      <c r="G27" s="136"/>
      <c r="H27" s="24"/>
      <c r="I27" s="70"/>
      <c r="J27" s="615"/>
      <c r="K27" s="749"/>
    </row>
    <row r="28" spans="2:14" ht="15.75" hidden="1" thickBot="1" x14ac:dyDescent="0.3">
      <c r="B28" s="229"/>
      <c r="C28" s="1010"/>
      <c r="D28" s="103"/>
      <c r="E28" s="694"/>
      <c r="F28" s="8"/>
      <c r="G28" s="199"/>
      <c r="H28" s="260"/>
      <c r="I28" s="308"/>
      <c r="J28" s="356"/>
      <c r="K28" s="749"/>
    </row>
    <row r="29" spans="2:14" x14ac:dyDescent="0.25">
      <c r="B29" s="389">
        <v>6</v>
      </c>
      <c r="C29" s="1011" t="s">
        <v>61</v>
      </c>
      <c r="D29" s="104" t="s">
        <v>127</v>
      </c>
      <c r="E29" s="104" t="s">
        <v>139</v>
      </c>
      <c r="F29" s="16" t="s">
        <v>140</v>
      </c>
      <c r="G29" s="70" t="s">
        <v>109</v>
      </c>
      <c r="H29" s="24" t="s">
        <v>171</v>
      </c>
      <c r="I29" s="70">
        <v>3605.66</v>
      </c>
      <c r="J29" s="136"/>
      <c r="K29" s="749"/>
    </row>
    <row r="30" spans="2:14" ht="15.75" thickBot="1" x14ac:dyDescent="0.3">
      <c r="B30" s="389"/>
      <c r="C30" s="1006" t="s">
        <v>60</v>
      </c>
      <c r="D30" s="200" t="s">
        <v>141</v>
      </c>
      <c r="E30" s="200"/>
      <c r="F30" s="6"/>
      <c r="G30" s="199"/>
      <c r="H30" s="21"/>
      <c r="I30" s="279"/>
      <c r="J30" s="617"/>
      <c r="K30" s="749"/>
    </row>
    <row r="31" spans="2:14" x14ac:dyDescent="0.25">
      <c r="B31" s="381">
        <v>7</v>
      </c>
      <c r="C31" s="1211" t="s">
        <v>32</v>
      </c>
      <c r="D31" s="626" t="s">
        <v>128</v>
      </c>
      <c r="E31" s="742" t="s">
        <v>142</v>
      </c>
      <c r="F31" s="695" t="s">
        <v>143</v>
      </c>
      <c r="G31" s="998" t="s">
        <v>110</v>
      </c>
      <c r="H31" s="743" t="s">
        <v>172</v>
      </c>
      <c r="I31" s="599">
        <v>4223.76</v>
      </c>
      <c r="J31" s="617"/>
      <c r="K31" s="749"/>
    </row>
    <row r="32" spans="2:14" ht="15.75" thickBot="1" x14ac:dyDescent="0.3">
      <c r="B32" s="389"/>
      <c r="C32" s="1212"/>
      <c r="D32" s="627" t="s">
        <v>144</v>
      </c>
      <c r="E32" s="978"/>
      <c r="F32" s="997"/>
      <c r="G32" s="199"/>
      <c r="H32" s="37"/>
      <c r="I32" s="279"/>
      <c r="J32" s="617"/>
      <c r="K32" s="749"/>
    </row>
    <row r="33" spans="2:11" ht="15.75" hidden="1" thickBot="1" x14ac:dyDescent="0.3">
      <c r="B33" s="229"/>
      <c r="C33" s="1213"/>
      <c r="D33" s="90"/>
      <c r="E33" s="90"/>
      <c r="F33" s="90"/>
      <c r="G33" s="166"/>
      <c r="H33" s="59"/>
      <c r="I33" s="227"/>
      <c r="J33" s="636"/>
      <c r="K33" s="230"/>
    </row>
    <row r="34" spans="2:11" ht="15.75" thickBot="1" x14ac:dyDescent="0.3">
      <c r="B34" s="1209" t="s">
        <v>27</v>
      </c>
      <c r="C34" s="1210"/>
      <c r="D34" s="1210"/>
      <c r="E34" s="1210"/>
      <c r="F34" s="1210"/>
      <c r="G34" s="1210"/>
      <c r="H34" s="1210"/>
      <c r="I34" s="470">
        <f>SUM(I14:I33)</f>
        <v>15911.820000000002</v>
      </c>
      <c r="J34" s="810">
        <f t="shared" ref="J34:K34" si="1">SUM(J14:J30)</f>
        <v>0</v>
      </c>
      <c r="K34" s="470">
        <f t="shared" si="1"/>
        <v>0</v>
      </c>
    </row>
    <row r="35" spans="2:11" x14ac:dyDescent="0.25">
      <c r="B35" s="750">
        <v>1</v>
      </c>
      <c r="C35" s="254" t="s">
        <v>50</v>
      </c>
      <c r="D35" s="104" t="s">
        <v>101</v>
      </c>
      <c r="E35" s="104" t="s">
        <v>104</v>
      </c>
      <c r="F35" s="362" t="s">
        <v>149</v>
      </c>
      <c r="G35" s="980" t="s">
        <v>110</v>
      </c>
      <c r="H35" s="24" t="s">
        <v>165</v>
      </c>
      <c r="I35" s="49">
        <v>2223.36</v>
      </c>
      <c r="J35" s="301"/>
      <c r="K35" s="341"/>
    </row>
    <row r="36" spans="2:11" ht="15.75" thickBot="1" x14ac:dyDescent="0.3">
      <c r="B36" s="168"/>
      <c r="C36" s="255" t="s">
        <v>51</v>
      </c>
      <c r="D36" s="106" t="s">
        <v>150</v>
      </c>
      <c r="E36" s="200"/>
      <c r="F36" s="319"/>
      <c r="G36" s="464"/>
      <c r="H36" s="236"/>
      <c r="I36" s="285"/>
      <c r="J36" s="617"/>
      <c r="K36" s="749"/>
    </row>
    <row r="37" spans="2:11" x14ac:dyDescent="0.25">
      <c r="B37" s="750">
        <v>2</v>
      </c>
      <c r="C37" s="254" t="s">
        <v>50</v>
      </c>
      <c r="D37" s="102" t="s">
        <v>127</v>
      </c>
      <c r="E37" s="16" t="s">
        <v>107</v>
      </c>
      <c r="F37" s="104" t="s">
        <v>151</v>
      </c>
      <c r="G37" s="980" t="s">
        <v>110</v>
      </c>
      <c r="H37" s="24" t="s">
        <v>166</v>
      </c>
      <c r="I37" s="186">
        <v>3117.32</v>
      </c>
      <c r="J37" s="643"/>
      <c r="K37" s="749"/>
    </row>
    <row r="38" spans="2:11" ht="15.75" thickBot="1" x14ac:dyDescent="0.3">
      <c r="B38" s="168"/>
      <c r="C38" s="255" t="s">
        <v>51</v>
      </c>
      <c r="D38" s="106" t="s">
        <v>152</v>
      </c>
      <c r="E38" s="6"/>
      <c r="F38" s="200"/>
      <c r="G38" s="287"/>
      <c r="H38" s="263"/>
      <c r="I38" s="305"/>
      <c r="J38" s="617"/>
      <c r="K38" s="749"/>
    </row>
    <row r="39" spans="2:11" hidden="1" x14ac:dyDescent="0.25">
      <c r="B39" s="751">
        <v>3</v>
      </c>
      <c r="C39" s="323" t="s">
        <v>50</v>
      </c>
      <c r="D39" s="104"/>
      <c r="E39" s="20"/>
      <c r="F39" s="104"/>
      <c r="G39" s="961"/>
      <c r="H39" s="24"/>
      <c r="I39" s="954"/>
      <c r="J39" s="390"/>
      <c r="K39" s="272"/>
    </row>
    <row r="40" spans="2:11" ht="15.75" hidden="1" thickBot="1" x14ac:dyDescent="0.3">
      <c r="B40" s="98"/>
      <c r="C40" s="476" t="s">
        <v>51</v>
      </c>
      <c r="D40" s="200"/>
      <c r="E40" s="7"/>
      <c r="F40" s="200"/>
      <c r="G40" s="860"/>
      <c r="H40" s="261"/>
      <c r="I40" s="306"/>
      <c r="J40" s="617"/>
      <c r="K40" s="749"/>
    </row>
    <row r="41" spans="2:11" hidden="1" x14ac:dyDescent="0.25">
      <c r="B41" s="144">
        <v>4</v>
      </c>
      <c r="C41" s="882" t="s">
        <v>50</v>
      </c>
      <c r="D41" s="104"/>
      <c r="E41" s="16"/>
      <c r="F41" s="104"/>
      <c r="G41" s="840"/>
      <c r="H41" s="24"/>
      <c r="I41" s="186"/>
      <c r="J41" s="321"/>
      <c r="K41" s="879"/>
    </row>
    <row r="42" spans="2:11" ht="15.75" hidden="1" thickBot="1" x14ac:dyDescent="0.3">
      <c r="B42" s="168"/>
      <c r="C42" s="157" t="s">
        <v>51</v>
      </c>
      <c r="D42" s="200"/>
      <c r="E42" s="6"/>
      <c r="F42" s="200"/>
      <c r="G42" s="884"/>
      <c r="H42" s="64"/>
      <c r="I42" s="885"/>
      <c r="J42" s="321"/>
      <c r="K42" s="879"/>
    </row>
    <row r="43" spans="2:11" hidden="1" x14ac:dyDescent="0.25">
      <c r="B43" s="98">
        <v>5</v>
      </c>
      <c r="C43" s="323" t="s">
        <v>50</v>
      </c>
      <c r="D43" s="104"/>
      <c r="E43" s="16"/>
      <c r="F43" s="104"/>
      <c r="G43" s="840"/>
      <c r="H43" s="24"/>
      <c r="I43" s="49"/>
      <c r="J43" s="321"/>
      <c r="K43" s="879"/>
    </row>
    <row r="44" spans="2:11" ht="15.75" hidden="1" thickBot="1" x14ac:dyDescent="0.3">
      <c r="B44" s="98"/>
      <c r="C44" s="476" t="s">
        <v>51</v>
      </c>
      <c r="D44" s="200"/>
      <c r="E44" s="6"/>
      <c r="F44" s="200"/>
      <c r="G44" s="841"/>
      <c r="H44" s="110"/>
      <c r="I44" s="881"/>
      <c r="J44" s="321"/>
      <c r="K44" s="879"/>
    </row>
    <row r="45" spans="2:11" hidden="1" x14ac:dyDescent="0.25">
      <c r="B45" s="144">
        <v>6</v>
      </c>
      <c r="C45" s="254" t="s">
        <v>50</v>
      </c>
      <c r="D45" s="102"/>
      <c r="E45" s="20"/>
      <c r="F45" s="104"/>
      <c r="G45" s="840"/>
      <c r="H45" s="24"/>
      <c r="I45" s="49"/>
      <c r="J45" s="643"/>
      <c r="K45" s="283"/>
    </row>
    <row r="46" spans="2:11" ht="15.75" hidden="1" thickBot="1" x14ac:dyDescent="0.3">
      <c r="B46" s="168"/>
      <c r="C46" s="255" t="s">
        <v>51</v>
      </c>
      <c r="D46" s="106"/>
      <c r="E46" s="7"/>
      <c r="F46" s="200"/>
      <c r="G46" s="861"/>
      <c r="H46" s="260"/>
      <c r="I46" s="308"/>
      <c r="J46" s="617"/>
      <c r="K46" s="749"/>
    </row>
    <row r="47" spans="2:11" hidden="1" x14ac:dyDescent="0.25">
      <c r="B47" s="98">
        <v>7</v>
      </c>
      <c r="C47" s="254" t="s">
        <v>50</v>
      </c>
      <c r="D47" s="104"/>
      <c r="E47" s="16"/>
      <c r="F47" s="20"/>
      <c r="G47" s="961"/>
      <c r="H47" s="24"/>
      <c r="I47" s="186"/>
      <c r="J47" s="617"/>
      <c r="K47" s="879"/>
    </row>
    <row r="48" spans="2:11" ht="15.75" hidden="1" thickBot="1" x14ac:dyDescent="0.3">
      <c r="B48" s="98"/>
      <c r="C48" s="255" t="s">
        <v>51</v>
      </c>
      <c r="D48" s="200"/>
      <c r="E48" s="6"/>
      <c r="F48" s="7"/>
      <c r="G48" s="887"/>
      <c r="H48" s="261"/>
      <c r="I48" s="397"/>
      <c r="J48" s="617"/>
      <c r="K48" s="879"/>
    </row>
    <row r="49" spans="2:15" hidden="1" x14ac:dyDescent="0.25">
      <c r="B49" s="98"/>
      <c r="C49" s="254" t="s">
        <v>50</v>
      </c>
      <c r="D49" s="102"/>
      <c r="E49" s="16"/>
      <c r="F49" s="104"/>
      <c r="G49" s="800"/>
      <c r="H49" s="731"/>
      <c r="I49" s="886"/>
      <c r="J49" s="617"/>
      <c r="K49" s="749"/>
    </row>
    <row r="50" spans="2:15" ht="15.75" hidden="1" thickBot="1" x14ac:dyDescent="0.3">
      <c r="B50" s="168"/>
      <c r="C50" s="255" t="s">
        <v>51</v>
      </c>
      <c r="D50" s="106"/>
      <c r="E50" s="6"/>
      <c r="F50" s="200"/>
      <c r="G50" s="286"/>
      <c r="H50" s="290"/>
      <c r="I50" s="304"/>
      <c r="J50" s="617"/>
      <c r="K50" s="749"/>
    </row>
    <row r="51" spans="2:15" ht="15.75" hidden="1" thickBot="1" x14ac:dyDescent="0.3">
      <c r="B51" s="251"/>
      <c r="C51" s="252"/>
      <c r="D51" s="169"/>
      <c r="E51" s="8"/>
      <c r="F51" s="184"/>
      <c r="G51" s="253"/>
      <c r="H51" s="23"/>
      <c r="I51" s="309"/>
      <c r="J51" s="636"/>
      <c r="K51" s="230"/>
    </row>
    <row r="52" spans="2:15" ht="15.75" thickBot="1" x14ac:dyDescent="0.3">
      <c r="B52" s="1058" t="s">
        <v>52</v>
      </c>
      <c r="C52" s="1059"/>
      <c r="D52" s="1059"/>
      <c r="E52" s="1059"/>
      <c r="F52" s="1059"/>
      <c r="G52" s="1099"/>
      <c r="H52" s="1099"/>
      <c r="I52" s="461">
        <f>SUM(I35:I51)</f>
        <v>5340.68</v>
      </c>
      <c r="J52" s="485">
        <f t="shared" ref="J52:K52" si="2">SUM(J35:J51)</f>
        <v>0</v>
      </c>
      <c r="K52" s="574">
        <f t="shared" si="2"/>
        <v>0</v>
      </c>
    </row>
    <row r="53" spans="2:15" x14ac:dyDescent="0.25">
      <c r="B53" s="688">
        <v>1</v>
      </c>
      <c r="C53" s="747" t="s">
        <v>77</v>
      </c>
      <c r="D53" s="102" t="s">
        <v>101</v>
      </c>
      <c r="E53" s="16" t="s">
        <v>116</v>
      </c>
      <c r="F53" s="16" t="s">
        <v>161</v>
      </c>
      <c r="G53" s="992" t="s">
        <v>109</v>
      </c>
      <c r="H53" s="24" t="s">
        <v>163</v>
      </c>
      <c r="I53" s="49">
        <v>17215.97</v>
      </c>
      <c r="J53" s="811"/>
      <c r="K53" s="748"/>
    </row>
    <row r="54" spans="2:15" ht="15.75" thickBot="1" x14ac:dyDescent="0.3">
      <c r="B54" s="689"/>
      <c r="C54" s="249"/>
      <c r="D54" s="106" t="s">
        <v>162</v>
      </c>
      <c r="E54" s="6"/>
      <c r="F54" s="6"/>
      <c r="G54" s="974"/>
      <c r="H54" s="24"/>
      <c r="I54" s="70"/>
      <c r="J54" s="149"/>
      <c r="K54" s="749"/>
    </row>
    <row r="55" spans="2:15" hidden="1" x14ac:dyDescent="0.25">
      <c r="B55" s="834">
        <v>2</v>
      </c>
      <c r="C55" s="835" t="s">
        <v>77</v>
      </c>
      <c r="D55" s="104"/>
      <c r="E55" s="16"/>
      <c r="F55" s="104"/>
      <c r="G55" s="39"/>
      <c r="H55" s="24"/>
      <c r="I55" s="70"/>
      <c r="J55" s="615"/>
      <c r="K55" s="70"/>
      <c r="O55" s="44"/>
    </row>
    <row r="56" spans="2:15" ht="15.75" hidden="1" thickBot="1" x14ac:dyDescent="0.3">
      <c r="B56" s="836"/>
      <c r="C56" s="388"/>
      <c r="D56" s="200"/>
      <c r="E56" s="6"/>
      <c r="F56" s="200"/>
      <c r="G56" s="39"/>
      <c r="H56" s="24"/>
      <c r="I56" s="70"/>
      <c r="J56" s="615"/>
      <c r="K56" s="447"/>
      <c r="O56" s="44"/>
    </row>
    <row r="57" spans="2:15" hidden="1" x14ac:dyDescent="0.25">
      <c r="B57" s="834">
        <v>3</v>
      </c>
      <c r="C57" s="835" t="s">
        <v>77</v>
      </c>
      <c r="D57" s="102"/>
      <c r="E57" s="16"/>
      <c r="F57" s="104"/>
      <c r="G57" s="39"/>
      <c r="H57" s="24"/>
      <c r="I57" s="186"/>
      <c r="J57" s="615"/>
      <c r="K57" s="447"/>
      <c r="O57" s="44"/>
    </row>
    <row r="58" spans="2:15" ht="15.75" hidden="1" thickBot="1" x14ac:dyDescent="0.3">
      <c r="B58" s="836"/>
      <c r="C58" s="249"/>
      <c r="D58" s="106"/>
      <c r="E58" s="6"/>
      <c r="F58" s="200"/>
      <c r="G58" s="47"/>
      <c r="H58" s="21"/>
      <c r="I58" s="279"/>
      <c r="J58" s="615"/>
      <c r="K58" s="749"/>
    </row>
    <row r="59" spans="2:15" ht="15.75" thickBot="1" x14ac:dyDescent="0.3">
      <c r="B59" s="587"/>
      <c r="C59" s="388"/>
      <c r="D59" s="585" t="s">
        <v>76</v>
      </c>
      <c r="E59" s="585"/>
      <c r="F59" s="588"/>
      <c r="G59" s="587"/>
      <c r="H59" s="804"/>
      <c r="I59" s="460">
        <f>SUM(I53:I58)</f>
        <v>17215.97</v>
      </c>
      <c r="J59" s="468">
        <f>SUM(J53:J58)</f>
        <v>0</v>
      </c>
      <c r="K59" s="461">
        <f>SUM(K53:K58)</f>
        <v>0</v>
      </c>
    </row>
    <row r="60" spans="2:15" hidden="1" x14ac:dyDescent="0.25">
      <c r="B60" s="589">
        <v>1</v>
      </c>
      <c r="C60" s="589" t="s">
        <v>42</v>
      </c>
      <c r="D60" s="104"/>
      <c r="E60" s="16"/>
      <c r="F60" s="104"/>
      <c r="G60" s="39"/>
      <c r="H60" s="52"/>
      <c r="I60" s="186"/>
      <c r="J60" s="656"/>
      <c r="K60" s="748"/>
    </row>
    <row r="61" spans="2:15" ht="15.75" hidden="1" thickBot="1" x14ac:dyDescent="0.3">
      <c r="B61" s="592"/>
      <c r="C61" s="596"/>
      <c r="D61" s="200"/>
      <c r="E61" s="6"/>
      <c r="F61" s="200"/>
      <c r="G61" s="39"/>
      <c r="H61" s="52"/>
      <c r="I61" s="186"/>
      <c r="J61" s="617"/>
      <c r="K61" s="749"/>
    </row>
    <row r="62" spans="2:15" hidden="1" x14ac:dyDescent="0.25">
      <c r="B62" s="592"/>
      <c r="C62" s="596"/>
      <c r="D62" s="200"/>
      <c r="E62" s="200"/>
      <c r="F62" s="200"/>
      <c r="G62" s="196"/>
      <c r="H62" s="262"/>
      <c r="I62" s="805"/>
      <c r="J62" s="617"/>
      <c r="K62" s="749"/>
    </row>
    <row r="63" spans="2:15" hidden="1" x14ac:dyDescent="0.25">
      <c r="B63" s="592"/>
      <c r="C63" s="596"/>
      <c r="D63" s="200"/>
      <c r="E63" s="200"/>
      <c r="F63" s="200"/>
      <c r="G63" s="196"/>
      <c r="H63" s="236"/>
      <c r="I63" s="285"/>
      <c r="J63" s="617"/>
      <c r="K63" s="749"/>
    </row>
    <row r="64" spans="2:15" hidden="1" x14ac:dyDescent="0.25">
      <c r="B64" s="592"/>
      <c r="C64" s="596"/>
      <c r="D64" s="535"/>
      <c r="E64" s="583"/>
      <c r="F64" s="173"/>
      <c r="G64" s="196"/>
      <c r="H64" s="613"/>
      <c r="I64" s="303"/>
      <c r="J64" s="617"/>
      <c r="K64" s="749"/>
    </row>
    <row r="65" spans="2:11" ht="15.75" hidden="1" thickBot="1" x14ac:dyDescent="0.3">
      <c r="B65" s="593"/>
      <c r="C65" s="597"/>
      <c r="D65" s="594"/>
      <c r="E65" s="580"/>
      <c r="F65" s="221"/>
      <c r="G65" s="292"/>
      <c r="H65" s="295"/>
      <c r="I65" s="108"/>
      <c r="J65" s="617"/>
      <c r="K65" s="749"/>
    </row>
    <row r="66" spans="2:11" hidden="1" x14ac:dyDescent="0.25">
      <c r="B66" s="592">
        <v>2</v>
      </c>
      <c r="C66" s="796" t="s">
        <v>42</v>
      </c>
      <c r="D66" s="27"/>
      <c r="E66" s="104"/>
      <c r="F66" s="362"/>
      <c r="G66" s="196"/>
      <c r="H66" s="236"/>
      <c r="I66" s="283"/>
      <c r="J66" s="617"/>
      <c r="K66" s="749"/>
    </row>
    <row r="67" spans="2:11" ht="15.75" hidden="1" thickBot="1" x14ac:dyDescent="0.3">
      <c r="B67" s="590"/>
      <c r="C67" s="597"/>
      <c r="D67" s="26"/>
      <c r="E67" s="200"/>
      <c r="F67" s="319"/>
      <c r="G67" s="199"/>
      <c r="H67" s="260"/>
      <c r="I67" s="305"/>
      <c r="J67" s="617"/>
      <c r="K67" s="749"/>
    </row>
    <row r="68" spans="2:11" hidden="1" x14ac:dyDescent="0.25">
      <c r="B68" s="1214">
        <v>2</v>
      </c>
      <c r="C68" s="1216"/>
      <c r="D68" s="16"/>
      <c r="E68" s="104"/>
      <c r="F68" s="16"/>
      <c r="G68" s="1134"/>
      <c r="H68" s="1218"/>
      <c r="I68" s="1130"/>
      <c r="J68" s="617"/>
      <c r="K68" s="749"/>
    </row>
    <row r="69" spans="2:11" ht="15.75" hidden="1" thickBot="1" x14ac:dyDescent="0.3">
      <c r="B69" s="1215"/>
      <c r="C69" s="1217"/>
      <c r="D69" s="6"/>
      <c r="E69" s="200"/>
      <c r="F69" s="6"/>
      <c r="G69" s="1031"/>
      <c r="H69" s="1046"/>
      <c r="I69" s="1031"/>
      <c r="J69" s="617"/>
      <c r="K69" s="749"/>
    </row>
    <row r="70" spans="2:11" ht="15.75" hidden="1" thickBot="1" x14ac:dyDescent="0.3">
      <c r="B70" s="1219">
        <v>3</v>
      </c>
      <c r="C70" s="1221"/>
      <c r="D70" s="1222"/>
      <c r="E70" s="1222"/>
      <c r="F70" s="1222"/>
      <c r="G70" s="582"/>
      <c r="H70" s="582"/>
      <c r="I70" s="63"/>
      <c r="J70" s="617"/>
      <c r="K70" s="749"/>
    </row>
    <row r="71" spans="2:11" ht="15.75" hidden="1" thickBot="1" x14ac:dyDescent="0.3">
      <c r="B71" s="1220"/>
      <c r="C71" s="1217"/>
      <c r="D71" s="1223"/>
      <c r="E71" s="1223"/>
      <c r="F71" s="1223"/>
      <c r="G71" s="582"/>
      <c r="H71" s="582"/>
      <c r="I71" s="35"/>
      <c r="J71" s="617"/>
      <c r="K71" s="749"/>
    </row>
    <row r="72" spans="2:11" hidden="1" x14ac:dyDescent="0.25">
      <c r="B72" s="128">
        <v>3</v>
      </c>
      <c r="C72" s="247"/>
      <c r="D72" s="584"/>
      <c r="E72" s="104"/>
      <c r="F72" s="111"/>
      <c r="G72" s="1134"/>
      <c r="H72" s="1224"/>
      <c r="I72" s="1226"/>
      <c r="J72" s="617"/>
      <c r="K72" s="749"/>
    </row>
    <row r="73" spans="2:11" ht="15.75" hidden="1" thickBot="1" x14ac:dyDescent="0.3">
      <c r="B73" s="346"/>
      <c r="C73" s="594"/>
      <c r="D73" s="594"/>
      <c r="E73" s="90"/>
      <c r="F73" s="127"/>
      <c r="G73" s="1031"/>
      <c r="H73" s="1225"/>
      <c r="I73" s="1031"/>
      <c r="J73" s="617"/>
      <c r="K73" s="749"/>
    </row>
    <row r="74" spans="2:11" ht="15.75" thickBot="1" x14ac:dyDescent="0.3">
      <c r="B74" s="1058" t="s">
        <v>20</v>
      </c>
      <c r="C74" s="1059"/>
      <c r="D74" s="1059"/>
      <c r="E74" s="1059"/>
      <c r="F74" s="1059"/>
      <c r="G74" s="1059"/>
      <c r="H74" s="1059"/>
      <c r="I74" s="471">
        <f>I72+I60+I65+I67+I68+I66+I61+I64+I63+I62</f>
        <v>0</v>
      </c>
      <c r="J74" s="617"/>
      <c r="K74" s="749"/>
    </row>
    <row r="75" spans="2:11" hidden="1" x14ac:dyDescent="0.25">
      <c r="B75" s="595">
        <v>1</v>
      </c>
      <c r="C75" s="595" t="s">
        <v>34</v>
      </c>
      <c r="D75" s="233"/>
      <c r="E75" s="104"/>
      <c r="F75" s="16"/>
      <c r="G75" s="70"/>
      <c r="H75" s="52"/>
      <c r="I75" s="186"/>
      <c r="J75" s="301"/>
      <c r="K75" s="749"/>
    </row>
    <row r="76" spans="2:11" hidden="1" x14ac:dyDescent="0.25">
      <c r="B76" s="134"/>
      <c r="C76" s="248"/>
      <c r="D76" s="172"/>
      <c r="E76" s="200"/>
      <c r="F76" s="6"/>
      <c r="G76" s="70"/>
      <c r="H76" s="52"/>
      <c r="I76" s="186"/>
      <c r="J76" s="301"/>
      <c r="K76" s="749"/>
    </row>
    <row r="77" spans="2:11" hidden="1" x14ac:dyDescent="0.25">
      <c r="B77" s="134"/>
      <c r="C77" s="248"/>
      <c r="D77" s="106"/>
      <c r="E77" s="200"/>
      <c r="F77" s="200"/>
      <c r="G77" s="70"/>
      <c r="H77" s="52"/>
      <c r="I77" s="186"/>
      <c r="J77" s="301"/>
      <c r="K77" s="186"/>
    </row>
    <row r="78" spans="2:11" hidden="1" x14ac:dyDescent="0.25">
      <c r="B78" s="134"/>
      <c r="C78" s="248"/>
      <c r="D78" s="106"/>
      <c r="E78" s="200"/>
      <c r="F78" s="200"/>
      <c r="G78" s="70"/>
      <c r="H78" s="24"/>
      <c r="I78" s="186"/>
      <c r="J78" s="617"/>
      <c r="K78" s="749"/>
    </row>
    <row r="79" spans="2:11" hidden="1" x14ac:dyDescent="0.25">
      <c r="B79" s="134"/>
      <c r="C79" s="248"/>
      <c r="D79" s="106"/>
      <c r="E79" s="200"/>
      <c r="F79" s="200"/>
      <c r="G79" s="690"/>
      <c r="H79" s="236"/>
      <c r="I79" s="283"/>
      <c r="J79" s="617"/>
      <c r="K79" s="749"/>
    </row>
    <row r="80" spans="2:11" hidden="1" x14ac:dyDescent="0.25">
      <c r="B80" s="134"/>
      <c r="C80" s="248"/>
      <c r="D80" s="106"/>
      <c r="E80" s="200"/>
      <c r="F80" s="200"/>
      <c r="G80" s="196"/>
      <c r="H80" s="262"/>
      <c r="I80" s="283"/>
      <c r="J80" s="617"/>
      <c r="K80" s="749"/>
    </row>
    <row r="81" spans="2:11" ht="15.75" hidden="1" thickBot="1" x14ac:dyDescent="0.3">
      <c r="B81" s="134"/>
      <c r="C81" s="248"/>
      <c r="D81" s="106"/>
      <c r="E81" s="200"/>
      <c r="F81" s="200"/>
      <c r="G81" s="250"/>
      <c r="H81" s="289"/>
      <c r="I81" s="303"/>
      <c r="J81" s="617"/>
      <c r="K81" s="749"/>
    </row>
    <row r="82" spans="2:11" hidden="1" x14ac:dyDescent="0.25">
      <c r="B82" s="747">
        <v>1</v>
      </c>
      <c r="C82" s="747" t="s">
        <v>34</v>
      </c>
      <c r="D82" s="104"/>
      <c r="E82" s="16"/>
      <c r="F82" s="20"/>
      <c r="G82" s="989"/>
      <c r="H82" s="52"/>
      <c r="I82" s="186"/>
      <c r="J82" s="149"/>
      <c r="K82" s="749"/>
    </row>
    <row r="83" spans="2:11" ht="15.75" hidden="1" thickBot="1" x14ac:dyDescent="0.3">
      <c r="B83" s="388"/>
      <c r="C83" s="249"/>
      <c r="D83" s="200"/>
      <c r="E83" s="6"/>
      <c r="F83" s="7"/>
      <c r="G83" s="39"/>
      <c r="H83" s="24"/>
      <c r="I83" s="70"/>
      <c r="J83" s="617"/>
      <c r="K83" s="749"/>
    </row>
    <row r="84" spans="2:11" ht="15.75" hidden="1" thickBot="1" x14ac:dyDescent="0.3">
      <c r="B84" s="581">
        <v>2</v>
      </c>
      <c r="C84" s="247"/>
      <c r="D84" s="148"/>
      <c r="E84" s="247"/>
      <c r="F84" s="247"/>
      <c r="G84" s="102"/>
      <c r="H84" s="806"/>
      <c r="I84" s="813"/>
      <c r="J84" s="617"/>
      <c r="K84" s="749"/>
    </row>
    <row r="85" spans="2:11" ht="15.75" hidden="1" thickBot="1" x14ac:dyDescent="0.3">
      <c r="B85" s="157"/>
      <c r="C85" s="249"/>
      <c r="D85" s="158"/>
      <c r="E85" s="388"/>
      <c r="F85" s="388"/>
      <c r="G85" s="388"/>
      <c r="H85" s="803"/>
      <c r="I85" s="63"/>
      <c r="J85" s="636"/>
      <c r="K85" s="230"/>
    </row>
    <row r="86" spans="2:11" ht="15.75" thickBot="1" x14ac:dyDescent="0.3">
      <c r="B86" s="587"/>
      <c r="C86" s="1099" t="s">
        <v>19</v>
      </c>
      <c r="D86" s="1059"/>
      <c r="E86" s="1099"/>
      <c r="F86" s="1099"/>
      <c r="G86" s="1099"/>
      <c r="H86" s="1099"/>
      <c r="I86" s="471">
        <f>I84+I75+I81+I76+I77+I78+I79+I80+I82+I83</f>
        <v>0</v>
      </c>
      <c r="J86" s="555">
        <f t="shared" ref="J86:K86" si="3">J84+J75+J81+J76+J77+J78+J79+J80+J82</f>
        <v>0</v>
      </c>
      <c r="K86" s="752">
        <f t="shared" si="3"/>
        <v>0</v>
      </c>
    </row>
    <row r="87" spans="2:11" ht="16.5" thickBot="1" x14ac:dyDescent="0.3">
      <c r="B87" s="10"/>
      <c r="C87" s="11"/>
      <c r="D87" s="11"/>
      <c r="E87" s="1059" t="s">
        <v>46</v>
      </c>
      <c r="F87" s="1059"/>
      <c r="G87" s="11"/>
      <c r="H87" s="11"/>
      <c r="I87" s="575">
        <f>I13+I34+I52+I74+I59+I86</f>
        <v>45883.960000000006</v>
      </c>
      <c r="J87" s="812">
        <f>J13+J34+J52+J59+J86</f>
        <v>0</v>
      </c>
      <c r="K87" s="575">
        <f>K13+K34+K52+K74+K59+K86</f>
        <v>0</v>
      </c>
    </row>
    <row r="89" spans="2:11" x14ac:dyDescent="0.25">
      <c r="B89" s="9"/>
      <c r="D89" s="9"/>
      <c r="F89" s="9"/>
      <c r="H89" s="9"/>
    </row>
    <row r="92" spans="2:11" x14ac:dyDescent="0.25">
      <c r="H92" s="9"/>
    </row>
  </sheetData>
  <mergeCells count="20"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  <mergeCell ref="B34:H34"/>
    <mergeCell ref="B13:H13"/>
    <mergeCell ref="C31:C33"/>
    <mergeCell ref="B52:H52"/>
    <mergeCell ref="B68:B69"/>
    <mergeCell ref="C68:C69"/>
    <mergeCell ref="G68:G69"/>
    <mergeCell ref="H68:H69"/>
  </mergeCells>
  <pageMargins left="0.2" right="0" top="0" bottom="0" header="0.3" footer="0.3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4"/>
  <sheetViews>
    <sheetView tabSelected="1" topLeftCell="A6" workbookViewId="0">
      <selection activeCell="M70" sqref="M70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186</v>
      </c>
    </row>
    <row r="3" spans="1:10" hidden="1" x14ac:dyDescent="0.25"/>
    <row r="4" spans="1:10" ht="15.75" thickBot="1" x14ac:dyDescent="0.3">
      <c r="G4" s="9" t="s">
        <v>23</v>
      </c>
    </row>
    <row r="5" spans="1:10" ht="26.25" x14ac:dyDescent="0.25">
      <c r="A5" s="198" t="s">
        <v>0</v>
      </c>
      <c r="B5" s="198" t="s">
        <v>1</v>
      </c>
      <c r="C5" s="1237" t="s">
        <v>30</v>
      </c>
      <c r="D5" s="2" t="s">
        <v>2</v>
      </c>
      <c r="E5" s="3" t="s">
        <v>3</v>
      </c>
      <c r="F5" s="3" t="s">
        <v>12</v>
      </c>
      <c r="G5" s="257" t="s">
        <v>4</v>
      </c>
      <c r="H5" s="399" t="s">
        <v>13</v>
      </c>
      <c r="I5" s="399" t="s">
        <v>88</v>
      </c>
      <c r="J5" s="399" t="s">
        <v>86</v>
      </c>
    </row>
    <row r="6" spans="1:10" ht="15.75" thickBot="1" x14ac:dyDescent="0.3">
      <c r="A6" s="94" t="s">
        <v>5</v>
      </c>
      <c r="B6" s="94"/>
      <c r="C6" s="1238"/>
      <c r="D6" s="4"/>
      <c r="E6" s="4" t="s">
        <v>6</v>
      </c>
      <c r="F6" s="4" t="s">
        <v>16</v>
      </c>
      <c r="G6" s="258" t="s">
        <v>7</v>
      </c>
      <c r="H6" s="400" t="s">
        <v>8</v>
      </c>
      <c r="I6" s="395" t="s">
        <v>69</v>
      </c>
      <c r="J6" s="328" t="s">
        <v>87</v>
      </c>
    </row>
    <row r="7" spans="1:10" hidden="1" x14ac:dyDescent="0.25">
      <c r="A7" s="81">
        <v>1</v>
      </c>
      <c r="B7" s="782" t="s">
        <v>58</v>
      </c>
      <c r="C7" s="102"/>
      <c r="D7" s="16"/>
      <c r="E7" s="104"/>
      <c r="F7" s="826"/>
      <c r="G7" s="24"/>
      <c r="H7" s="49"/>
      <c r="I7" s="573"/>
      <c r="J7" s="189"/>
    </row>
    <row r="8" spans="1:10" ht="15.75" hidden="1" thickBot="1" x14ac:dyDescent="0.3">
      <c r="A8" s="94"/>
      <c r="B8" s="400" t="s">
        <v>51</v>
      </c>
      <c r="C8" s="106"/>
      <c r="D8" s="6"/>
      <c r="E8" s="200"/>
      <c r="F8" s="380"/>
      <c r="G8" s="222"/>
      <c r="H8" s="400"/>
      <c r="I8" s="400"/>
      <c r="J8" s="309"/>
    </row>
    <row r="9" spans="1:10" hidden="1" x14ac:dyDescent="0.25">
      <c r="A9" s="120">
        <v>2</v>
      </c>
      <c r="B9" s="198" t="s">
        <v>58</v>
      </c>
      <c r="C9" s="104"/>
      <c r="D9" s="16"/>
      <c r="E9" s="104"/>
      <c r="F9" s="874"/>
      <c r="G9" s="29"/>
      <c r="H9" s="883"/>
      <c r="I9" s="643"/>
      <c r="J9" s="189"/>
    </row>
    <row r="10" spans="1:10" ht="15.75" hidden="1" thickBot="1" x14ac:dyDescent="0.3">
      <c r="A10" s="119"/>
      <c r="B10" s="890" t="s">
        <v>51</v>
      </c>
      <c r="C10" s="103"/>
      <c r="D10" s="23"/>
      <c r="E10" s="90"/>
      <c r="F10" s="191"/>
      <c r="G10" s="263"/>
      <c r="H10" s="309"/>
      <c r="I10" s="614"/>
      <c r="J10" s="309"/>
    </row>
    <row r="11" spans="1:10" hidden="1" x14ac:dyDescent="0.25">
      <c r="A11" s="120">
        <v>2</v>
      </c>
      <c r="B11" s="789" t="s">
        <v>58</v>
      </c>
      <c r="C11" s="102"/>
      <c r="D11" s="16"/>
      <c r="E11" s="104"/>
      <c r="F11" s="761"/>
      <c r="G11" s="29"/>
      <c r="H11" s="572"/>
      <c r="I11" s="572"/>
      <c r="J11" s="189"/>
    </row>
    <row r="12" spans="1:10" ht="15.75" hidden="1" thickBot="1" x14ac:dyDescent="0.3">
      <c r="A12" s="256"/>
      <c r="B12" s="790" t="s">
        <v>51</v>
      </c>
      <c r="C12" s="106"/>
      <c r="D12" s="6"/>
      <c r="E12" s="200"/>
      <c r="F12" s="39"/>
      <c r="G12" s="24"/>
      <c r="H12" s="49"/>
      <c r="I12" s="391"/>
      <c r="J12" s="309"/>
    </row>
    <row r="13" spans="1:10" ht="15.75" hidden="1" thickBot="1" x14ac:dyDescent="0.3">
      <c r="A13" s="119"/>
      <c r="B13" s="888"/>
      <c r="C13" s="200"/>
      <c r="D13" s="200"/>
      <c r="E13" s="200"/>
      <c r="F13" s="39"/>
      <c r="G13" s="24"/>
      <c r="H13" s="49"/>
      <c r="I13" s="93"/>
      <c r="J13" s="200"/>
    </row>
    <row r="14" spans="1:10" x14ac:dyDescent="0.25">
      <c r="A14" s="266">
        <v>1</v>
      </c>
      <c r="B14" s="198" t="s">
        <v>58</v>
      </c>
      <c r="C14" s="104" t="s">
        <v>128</v>
      </c>
      <c r="D14" s="16" t="s">
        <v>107</v>
      </c>
      <c r="E14" s="104" t="s">
        <v>176</v>
      </c>
      <c r="F14" s="1027" t="s">
        <v>173</v>
      </c>
      <c r="G14" s="823" t="s">
        <v>300</v>
      </c>
      <c r="H14" s="93">
        <v>9572.7199999999993</v>
      </c>
      <c r="I14" s="93"/>
      <c r="J14" s="200"/>
    </row>
    <row r="15" spans="1:10" ht="15.75" thickBot="1" x14ac:dyDescent="0.3">
      <c r="A15" s="119"/>
      <c r="B15" s="962" t="s">
        <v>51</v>
      </c>
      <c r="C15" s="741" t="s">
        <v>177</v>
      </c>
      <c r="D15" s="6"/>
      <c r="E15" s="200"/>
      <c r="F15" s="6"/>
      <c r="G15" s="823"/>
      <c r="H15" s="93"/>
      <c r="I15" s="93"/>
      <c r="J15" s="200"/>
    </row>
    <row r="16" spans="1:10" ht="15.75" thickBot="1" x14ac:dyDescent="0.3">
      <c r="A16" s="889">
        <v>2</v>
      </c>
      <c r="B16" s="198" t="s">
        <v>58</v>
      </c>
      <c r="C16" t="s">
        <v>128</v>
      </c>
      <c r="D16" s="16" t="s">
        <v>104</v>
      </c>
      <c r="E16" s="104" t="s">
        <v>178</v>
      </c>
      <c r="F16" s="164" t="s">
        <v>173</v>
      </c>
      <c r="G16" s="24" t="s">
        <v>301</v>
      </c>
      <c r="H16" s="49">
        <v>1319.89</v>
      </c>
      <c r="I16" s="93"/>
      <c r="J16" s="200"/>
    </row>
    <row r="17" spans="1:10" ht="15.75" thickBot="1" x14ac:dyDescent="0.3">
      <c r="A17" s="889"/>
      <c r="B17" s="962" t="s">
        <v>51</v>
      </c>
      <c r="C17" s="104" t="s">
        <v>179</v>
      </c>
      <c r="D17" s="6"/>
      <c r="E17" s="200"/>
      <c r="F17" s="6"/>
      <c r="G17" s="823"/>
      <c r="H17" s="93"/>
      <c r="I17" s="93"/>
      <c r="J17" s="200"/>
    </row>
    <row r="18" spans="1:10" x14ac:dyDescent="0.25">
      <c r="A18" s="266">
        <v>3</v>
      </c>
      <c r="B18" s="198" t="s">
        <v>58</v>
      </c>
      <c r="C18" s="102" t="s">
        <v>128</v>
      </c>
      <c r="D18" s="16" t="s">
        <v>139</v>
      </c>
      <c r="E18" s="104" t="s">
        <v>180</v>
      </c>
      <c r="F18" s="164" t="s">
        <v>173</v>
      </c>
      <c r="G18" s="24" t="s">
        <v>302</v>
      </c>
      <c r="H18" s="49">
        <v>6976.44</v>
      </c>
      <c r="I18" s="93"/>
      <c r="J18" s="200"/>
    </row>
    <row r="19" spans="1:10" ht="15.75" thickBot="1" x14ac:dyDescent="0.3">
      <c r="A19" s="119"/>
      <c r="B19" s="962" t="s">
        <v>51</v>
      </c>
      <c r="C19" s="106" t="s">
        <v>181</v>
      </c>
      <c r="D19" s="6"/>
      <c r="E19" s="200"/>
      <c r="F19" s="6"/>
      <c r="G19" s="823"/>
      <c r="H19" s="93"/>
      <c r="I19" s="93"/>
      <c r="J19" s="200"/>
    </row>
    <row r="20" spans="1:10" hidden="1" x14ac:dyDescent="0.25">
      <c r="A20" s="889">
        <v>4</v>
      </c>
      <c r="B20" s="198" t="s">
        <v>58</v>
      </c>
      <c r="C20" s="685"/>
      <c r="D20" s="20"/>
      <c r="E20" s="104"/>
      <c r="F20" s="840"/>
      <c r="G20" s="25"/>
      <c r="H20" s="717"/>
      <c r="I20" s="93"/>
      <c r="J20" s="200"/>
    </row>
    <row r="21" spans="1:10" ht="15.75" hidden="1" thickBot="1" x14ac:dyDescent="0.3">
      <c r="A21" s="889"/>
      <c r="B21" s="962" t="s">
        <v>51</v>
      </c>
      <c r="C21" s="291"/>
      <c r="D21" s="7"/>
      <c r="E21" s="200"/>
      <c r="F21" s="6"/>
      <c r="G21" s="823"/>
      <c r="H21" s="93"/>
      <c r="I21" s="93"/>
      <c r="J21" s="200"/>
    </row>
    <row r="22" spans="1:10" hidden="1" x14ac:dyDescent="0.25">
      <c r="A22" s="266">
        <v>5</v>
      </c>
      <c r="B22" s="198" t="s">
        <v>58</v>
      </c>
      <c r="C22" s="362"/>
      <c r="D22" s="16"/>
      <c r="E22" s="20"/>
      <c r="F22" s="761"/>
      <c r="G22" s="30"/>
      <c r="H22" s="95"/>
      <c r="I22" s="93"/>
      <c r="J22" s="200"/>
    </row>
    <row r="23" spans="1:10" ht="15.75" hidden="1" thickBot="1" x14ac:dyDescent="0.3">
      <c r="A23" s="119"/>
      <c r="B23" s="962" t="s">
        <v>51</v>
      </c>
      <c r="C23" s="319"/>
      <c r="D23" s="6"/>
      <c r="E23" s="7"/>
      <c r="F23" s="6"/>
      <c r="G23" s="823"/>
      <c r="H23" s="93"/>
      <c r="I23" s="93"/>
      <c r="J23" s="200"/>
    </row>
    <row r="24" spans="1:10" ht="15.75" thickBot="1" x14ac:dyDescent="0.3">
      <c r="A24" s="1239" t="s">
        <v>55</v>
      </c>
      <c r="B24" s="1240"/>
      <c r="C24" s="1240"/>
      <c r="D24" s="1240"/>
      <c r="E24" s="1240"/>
      <c r="F24" s="1241"/>
      <c r="G24" s="1241"/>
      <c r="H24" s="461">
        <f>SUM(H14:J23)</f>
        <v>17869.05</v>
      </c>
      <c r="I24" s="485">
        <f>I7+I9+I11+I12+I13+I10</f>
        <v>0</v>
      </c>
      <c r="J24" s="461">
        <f>J7+J9+J11+J12+J13+J10</f>
        <v>0</v>
      </c>
    </row>
    <row r="25" spans="1:10" x14ac:dyDescent="0.25">
      <c r="A25" s="381">
        <v>1</v>
      </c>
      <c r="B25" s="1242" t="s">
        <v>306</v>
      </c>
      <c r="C25" s="104" t="s">
        <v>128</v>
      </c>
      <c r="D25" s="16" t="s">
        <v>100</v>
      </c>
      <c r="E25" s="104" t="s">
        <v>191</v>
      </c>
      <c r="F25" s="387" t="s">
        <v>173</v>
      </c>
      <c r="G25" s="51" t="s">
        <v>304</v>
      </c>
      <c r="H25" s="66">
        <v>59927.1</v>
      </c>
      <c r="I25" s="136"/>
      <c r="J25" s="604"/>
    </row>
    <row r="26" spans="1:10" ht="15.75" thickBot="1" x14ac:dyDescent="0.3">
      <c r="A26" s="81"/>
      <c r="B26" s="1243"/>
      <c r="C26" s="200" t="s">
        <v>192</v>
      </c>
      <c r="D26" s="6"/>
      <c r="E26" s="200"/>
      <c r="F26" s="136"/>
      <c r="G26" s="236"/>
      <c r="H26" s="283"/>
      <c r="I26" s="300"/>
      <c r="J26" s="605"/>
    </row>
    <row r="27" spans="1:10" ht="15.75" hidden="1" customHeight="1" thickBot="1" x14ac:dyDescent="0.3">
      <c r="A27" s="81"/>
      <c r="B27" s="1244"/>
      <c r="C27" s="103"/>
      <c r="D27" s="90"/>
      <c r="E27" s="184"/>
      <c r="F27" s="138"/>
      <c r="G27" s="260"/>
      <c r="H27" s="305"/>
      <c r="I27" s="331"/>
      <c r="J27" s="605"/>
    </row>
    <row r="28" spans="1:10" hidden="1" x14ac:dyDescent="0.25">
      <c r="A28" s="17">
        <v>1</v>
      </c>
      <c r="B28" s="1245" t="s">
        <v>28</v>
      </c>
      <c r="C28" s="104"/>
      <c r="D28" s="16"/>
      <c r="E28" s="20"/>
      <c r="F28" s="989"/>
      <c r="G28" s="24"/>
      <c r="H28" s="186"/>
      <c r="I28" s="186"/>
      <c r="J28" s="283"/>
    </row>
    <row r="29" spans="1:10" hidden="1" x14ac:dyDescent="0.25">
      <c r="A29" s="17"/>
      <c r="B29" s="1246"/>
      <c r="C29" s="200"/>
      <c r="D29" s="6"/>
      <c r="E29" s="7"/>
      <c r="F29" s="39"/>
      <c r="G29" s="24"/>
      <c r="H29" s="70"/>
      <c r="I29" s="186"/>
      <c r="J29" s="605">
        <v>0</v>
      </c>
    </row>
    <row r="30" spans="1:10" hidden="1" x14ac:dyDescent="0.25">
      <c r="A30" s="17"/>
      <c r="B30" s="1246"/>
      <c r="C30" s="7"/>
      <c r="D30" s="200"/>
      <c r="E30" s="7"/>
      <c r="F30" s="39"/>
      <c r="G30" s="24"/>
      <c r="H30" s="975"/>
      <c r="I30" s="186"/>
      <c r="J30" s="605">
        <v>0</v>
      </c>
    </row>
    <row r="31" spans="1:10" ht="15.75" hidden="1" customHeight="1" thickBot="1" x14ac:dyDescent="0.3">
      <c r="A31" s="17"/>
      <c r="B31" s="1246"/>
      <c r="C31" s="7"/>
      <c r="D31" s="200"/>
      <c r="E31" s="7"/>
      <c r="F31" s="39"/>
      <c r="G31" s="24"/>
      <c r="H31" s="70"/>
      <c r="I31" s="43"/>
      <c r="J31" s="283"/>
    </row>
    <row r="32" spans="1:10" ht="15.75" hidden="1" customHeight="1" x14ac:dyDescent="0.25">
      <c r="A32" s="17"/>
      <c r="B32" s="1246"/>
      <c r="C32" s="7"/>
      <c r="D32" s="200"/>
      <c r="E32" s="7"/>
      <c r="F32" s="39"/>
      <c r="G32" s="24"/>
      <c r="H32" s="70"/>
      <c r="I32" s="349"/>
      <c r="J32" s="605"/>
    </row>
    <row r="33" spans="1:13" ht="15.75" hidden="1" customHeight="1" x14ac:dyDescent="0.25">
      <c r="A33" s="17"/>
      <c r="B33" s="1246"/>
      <c r="C33" s="7"/>
      <c r="D33" s="200"/>
      <c r="E33" s="7"/>
      <c r="F33" s="250"/>
      <c r="G33" s="577"/>
      <c r="H33" s="87"/>
      <c r="I33" s="349"/>
      <c r="J33" s="605"/>
    </row>
    <row r="34" spans="1:13" ht="15.75" hidden="1" customHeight="1" thickBot="1" x14ac:dyDescent="0.3">
      <c r="A34" s="380"/>
      <c r="B34" s="1247"/>
      <c r="C34" s="7"/>
      <c r="D34" s="200"/>
      <c r="E34" s="7"/>
      <c r="F34" s="196"/>
      <c r="G34" s="24"/>
      <c r="H34" s="186"/>
      <c r="I34" s="300"/>
      <c r="J34" s="605"/>
    </row>
    <row r="35" spans="1:13" ht="15.75" thickBot="1" x14ac:dyDescent="0.3">
      <c r="A35" s="116" t="s">
        <v>43</v>
      </c>
      <c r="B35" s="1058" t="s">
        <v>307</v>
      </c>
      <c r="C35" s="1059"/>
      <c r="D35" s="1059"/>
      <c r="E35" s="1059"/>
      <c r="F35" s="1099"/>
      <c r="G35" s="1099"/>
      <c r="H35" s="469">
        <f>H28+H29+H30+H31+H34+H32+H25</f>
        <v>59927.1</v>
      </c>
      <c r="I35" s="469" t="e">
        <f>I28+I29+I30+I31+I34+#REF!</f>
        <v>#REF!</v>
      </c>
      <c r="J35" s="469" t="e">
        <f>J28+J29+J30+J31+J34+#REF!</f>
        <v>#REF!</v>
      </c>
    </row>
    <row r="36" spans="1:13" x14ac:dyDescent="0.25">
      <c r="A36" s="1214">
        <v>1</v>
      </c>
      <c r="B36" s="153" t="s">
        <v>90</v>
      </c>
      <c r="C36" s="102" t="s">
        <v>128</v>
      </c>
      <c r="D36" s="16" t="s">
        <v>103</v>
      </c>
      <c r="E36" s="20" t="s">
        <v>261</v>
      </c>
      <c r="F36" s="220" t="s">
        <v>173</v>
      </c>
      <c r="G36" s="30" t="s">
        <v>303</v>
      </c>
      <c r="H36" s="220">
        <v>30535.19</v>
      </c>
      <c r="I36" s="396"/>
      <c r="J36" s="277"/>
      <c r="M36" s="44"/>
    </row>
    <row r="37" spans="1:13" ht="15.75" thickBot="1" x14ac:dyDescent="0.3">
      <c r="A37" s="1215"/>
      <c r="B37" s="920"/>
      <c r="C37" s="103" t="s">
        <v>262</v>
      </c>
      <c r="D37" s="23"/>
      <c r="E37" s="8"/>
      <c r="F37" s="309"/>
      <c r="G37" s="927"/>
      <c r="H37" s="307"/>
      <c r="I37" s="397"/>
      <c r="J37" s="230"/>
    </row>
    <row r="38" spans="1:13" hidden="1" x14ac:dyDescent="0.25">
      <c r="A38" s="128">
        <v>2</v>
      </c>
      <c r="B38" s="657" t="s">
        <v>90</v>
      </c>
      <c r="C38" s="233"/>
      <c r="D38" s="16"/>
      <c r="E38" s="20"/>
      <c r="F38" s="80"/>
      <c r="G38" s="30"/>
      <c r="H38" s="80"/>
      <c r="I38" s="93"/>
      <c r="J38" s="319"/>
    </row>
    <row r="39" spans="1:13" ht="15.75" hidden="1" thickBot="1" x14ac:dyDescent="0.3">
      <c r="A39" s="948"/>
      <c r="B39" s="926"/>
      <c r="C39" s="172"/>
      <c r="D39" s="6"/>
      <c r="E39" s="7"/>
      <c r="F39" s="196"/>
      <c r="G39" s="24"/>
      <c r="H39" s="49"/>
      <c r="I39" s="93"/>
      <c r="J39" s="319"/>
    </row>
    <row r="40" spans="1:13" hidden="1" x14ac:dyDescent="0.25">
      <c r="A40" s="921">
        <v>3</v>
      </c>
      <c r="B40" s="153" t="s">
        <v>90</v>
      </c>
      <c r="C40" s="233"/>
      <c r="D40" s="16"/>
      <c r="E40" s="104"/>
      <c r="F40" s="858"/>
      <c r="G40" s="29"/>
      <c r="H40" s="572"/>
      <c r="I40" s="93"/>
      <c r="J40" s="319"/>
    </row>
    <row r="41" spans="1:13" ht="15.75" hidden="1" thickBot="1" x14ac:dyDescent="0.3">
      <c r="A41" s="921"/>
      <c r="B41" s="956"/>
      <c r="C41" s="133"/>
      <c r="D41" s="23"/>
      <c r="E41" s="90"/>
      <c r="F41" s="6"/>
      <c r="G41" s="823"/>
      <c r="H41" s="291"/>
      <c r="I41" s="93"/>
      <c r="J41" s="319"/>
    </row>
    <row r="42" spans="1:13" x14ac:dyDescent="0.25">
      <c r="A42" s="700"/>
      <c r="B42" s="701"/>
      <c r="C42" s="16"/>
      <c r="D42" s="702" t="s">
        <v>91</v>
      </c>
      <c r="E42" s="16"/>
      <c r="F42" s="27"/>
      <c r="G42" s="29"/>
      <c r="H42" s="703">
        <f>SUM(H36:J41)</f>
        <v>30535.19</v>
      </c>
      <c r="I42" s="703">
        <f t="shared" ref="I42:J42" si="0">I36</f>
        <v>0</v>
      </c>
      <c r="J42" s="703">
        <f t="shared" si="0"/>
        <v>0</v>
      </c>
    </row>
    <row r="43" spans="1:13" ht="15.75" hidden="1" thickBot="1" x14ac:dyDescent="0.3">
      <c r="A43" s="700">
        <v>1</v>
      </c>
      <c r="B43" s="722" t="s">
        <v>29</v>
      </c>
      <c r="C43" s="102"/>
      <c r="D43" s="16"/>
      <c r="E43" s="16"/>
      <c r="F43" s="993"/>
      <c r="G43" s="30"/>
      <c r="H43" s="80"/>
      <c r="I43" s="711"/>
      <c r="J43" s="755"/>
    </row>
    <row r="44" spans="1:13" ht="15.75" hidden="1" thickBot="1" x14ac:dyDescent="0.3">
      <c r="A44" s="726"/>
      <c r="B44" s="725"/>
      <c r="C44" s="103"/>
      <c r="D44" s="23"/>
      <c r="E44" s="23"/>
      <c r="F44" s="28"/>
      <c r="G44" s="85"/>
      <c r="H44" s="642"/>
      <c r="I44" s="642"/>
      <c r="J44" s="642"/>
    </row>
    <row r="45" spans="1:13" hidden="1" x14ac:dyDescent="0.25">
      <c r="A45" s="723">
        <v>2</v>
      </c>
      <c r="B45" s="383" t="s">
        <v>29</v>
      </c>
      <c r="C45" s="104"/>
      <c r="D45" s="16"/>
      <c r="E45" s="104"/>
      <c r="F45" s="39"/>
      <c r="G45" s="24"/>
      <c r="H45" s="855"/>
      <c r="I45" s="724"/>
      <c r="J45" s="415"/>
    </row>
    <row r="46" spans="1:13" ht="15.75" hidden="1" thickBot="1" x14ac:dyDescent="0.3">
      <c r="A46" s="721"/>
      <c r="B46" s="725"/>
      <c r="C46" s="200"/>
      <c r="D46" s="6"/>
      <c r="E46" s="200"/>
      <c r="F46" s="47"/>
      <c r="G46" s="21"/>
      <c r="H46" s="235"/>
      <c r="I46" s="643"/>
      <c r="J46" s="415"/>
    </row>
    <row r="47" spans="1:13" ht="15.75" hidden="1" thickBot="1" x14ac:dyDescent="0.3">
      <c r="A47" s="696"/>
      <c r="B47" s="698"/>
      <c r="C47" s="103"/>
      <c r="D47" s="90"/>
      <c r="E47" s="90"/>
      <c r="F47" s="39"/>
      <c r="G47" s="24"/>
      <c r="H47" s="824"/>
      <c r="I47" s="449"/>
      <c r="J47" s="76"/>
    </row>
    <row r="48" spans="1:13" ht="15.75" hidden="1" thickBot="1" x14ac:dyDescent="0.3">
      <c r="A48" s="129">
        <v>1</v>
      </c>
      <c r="B48" s="697" t="s">
        <v>29</v>
      </c>
      <c r="C48" s="102"/>
      <c r="D48" s="6"/>
      <c r="E48" s="104"/>
      <c r="F48" s="48"/>
      <c r="G48" s="25"/>
      <c r="H48" s="717"/>
      <c r="I48" s="398"/>
      <c r="J48" s="693"/>
    </row>
    <row r="49" spans="1:13" ht="15.75" hidden="1" thickBot="1" x14ac:dyDescent="0.3">
      <c r="A49" s="698"/>
      <c r="B49" s="699"/>
      <c r="C49" s="106"/>
      <c r="D49" s="6"/>
      <c r="E49" s="200"/>
      <c r="F49" s="48"/>
      <c r="G49" s="52"/>
      <c r="H49" s="954"/>
      <c r="I49" s="391"/>
      <c r="J49" s="309"/>
    </row>
    <row r="50" spans="1:13" ht="15.75" thickBot="1" x14ac:dyDescent="0.3">
      <c r="A50" s="1229" t="s">
        <v>78</v>
      </c>
      <c r="B50" s="1230"/>
      <c r="C50" s="1230"/>
      <c r="D50" s="1230"/>
      <c r="E50" s="1230"/>
      <c r="F50" s="1230"/>
      <c r="G50" s="1230"/>
      <c r="H50" s="462">
        <f>H43+H45+H46+H47+H48+H49</f>
        <v>0</v>
      </c>
      <c r="I50" s="462">
        <f t="shared" ref="I50:J50" si="1">I43+I45+I46+I47+I48</f>
        <v>0</v>
      </c>
      <c r="J50" s="462">
        <f t="shared" si="1"/>
        <v>0</v>
      </c>
      <c r="M50" s="44"/>
    </row>
    <row r="51" spans="1:13" ht="15.75" thickBot="1" x14ac:dyDescent="0.3">
      <c r="A51" s="342">
        <v>1</v>
      </c>
      <c r="B51" s="382" t="s">
        <v>42</v>
      </c>
      <c r="C51" s="16" t="s">
        <v>128</v>
      </c>
      <c r="D51" s="104" t="s">
        <v>117</v>
      </c>
      <c r="E51" s="16" t="s">
        <v>292</v>
      </c>
      <c r="F51" s="245" t="s">
        <v>173</v>
      </c>
      <c r="G51" s="21" t="s">
        <v>305</v>
      </c>
      <c r="H51" s="43">
        <v>225065.4</v>
      </c>
      <c r="I51" s="705"/>
      <c r="J51" s="706"/>
    </row>
    <row r="52" spans="1:13" ht="15.75" thickBot="1" x14ac:dyDescent="0.3">
      <c r="A52" s="707"/>
      <c r="B52" s="708"/>
      <c r="C52" s="28" t="s">
        <v>293</v>
      </c>
      <c r="D52" s="65"/>
      <c r="E52" s="23"/>
      <c r="F52" s="199"/>
      <c r="G52" s="21"/>
      <c r="H52" s="21"/>
      <c r="I52" s="293"/>
      <c r="J52" s="163"/>
    </row>
    <row r="53" spans="1:13" ht="15.75" hidden="1" thickBot="1" x14ac:dyDescent="0.3">
      <c r="A53" s="607"/>
      <c r="B53" s="579"/>
      <c r="C53" s="373"/>
      <c r="D53" s="23"/>
      <c r="E53" s="90"/>
      <c r="F53" s="40"/>
      <c r="G53" s="22"/>
      <c r="H53" s="704"/>
      <c r="I53" s="32"/>
      <c r="J53" s="91"/>
    </row>
    <row r="54" spans="1:13" hidden="1" x14ac:dyDescent="0.25">
      <c r="A54" s="553">
        <v>2</v>
      </c>
      <c r="B54" s="554" t="s">
        <v>42</v>
      </c>
      <c r="C54" s="200"/>
      <c r="D54" s="200"/>
      <c r="E54" s="200"/>
      <c r="F54" s="600"/>
      <c r="G54" s="82"/>
      <c r="H54" s="573"/>
      <c r="I54" s="186"/>
      <c r="J54" s="162"/>
    </row>
    <row r="55" spans="1:13" ht="15.75" hidden="1" thickBot="1" x14ac:dyDescent="0.3">
      <c r="A55" s="417"/>
      <c r="B55" s="434"/>
      <c r="C55" s="200"/>
      <c r="D55" s="200"/>
      <c r="E55" s="200"/>
      <c r="F55" s="39"/>
      <c r="G55" s="52"/>
      <c r="H55" s="603"/>
      <c r="I55" s="163"/>
      <c r="J55" s="162"/>
    </row>
    <row r="56" spans="1:13" hidden="1" x14ac:dyDescent="0.25">
      <c r="A56" s="606"/>
      <c r="B56" s="578"/>
      <c r="C56" s="200"/>
      <c r="D56" s="200"/>
      <c r="E56" s="200"/>
      <c r="F56" s="39"/>
      <c r="G56" s="52"/>
      <c r="H56" s="603"/>
      <c r="I56" s="91"/>
      <c r="J56" s="162"/>
    </row>
    <row r="57" spans="1:13" ht="15.75" hidden="1" thickBot="1" x14ac:dyDescent="0.3">
      <c r="A57" s="606"/>
      <c r="B57" s="578"/>
      <c r="C57" s="200"/>
      <c r="D57" s="200"/>
      <c r="E57" s="200"/>
      <c r="F57" s="47"/>
      <c r="G57" s="21"/>
      <c r="H57" s="61"/>
      <c r="I57" s="91"/>
      <c r="J57" s="162"/>
    </row>
    <row r="58" spans="1:13" ht="15.75" hidden="1" thickBot="1" x14ac:dyDescent="0.3">
      <c r="A58" s="128">
        <v>1</v>
      </c>
      <c r="B58" s="435" t="s">
        <v>42</v>
      </c>
      <c r="C58" s="570"/>
      <c r="D58" s="104"/>
      <c r="E58" s="362"/>
      <c r="F58" s="610"/>
      <c r="G58" s="37"/>
      <c r="H58" s="43"/>
      <c r="I58" s="161"/>
      <c r="J58" s="162"/>
    </row>
    <row r="59" spans="1:13" hidden="1" x14ac:dyDescent="0.25">
      <c r="A59" s="433"/>
      <c r="B59" s="436"/>
      <c r="C59" s="571"/>
      <c r="D59" s="200"/>
      <c r="E59" s="319"/>
      <c r="F59" s="602"/>
      <c r="G59" s="52"/>
      <c r="H59" s="186"/>
      <c r="I59" s="162"/>
      <c r="J59" s="162"/>
    </row>
    <row r="60" spans="1:13" ht="15.75" hidden="1" thickBot="1" x14ac:dyDescent="0.3">
      <c r="A60" s="609"/>
      <c r="B60" s="437"/>
      <c r="C60" s="250"/>
      <c r="D60" s="386"/>
      <c r="E60" s="259"/>
      <c r="F60" s="602"/>
      <c r="G60" s="52"/>
      <c r="H60" s="186"/>
      <c r="I60" s="162"/>
      <c r="J60" s="163"/>
    </row>
    <row r="61" spans="1:13" hidden="1" x14ac:dyDescent="0.25">
      <c r="A61" s="608"/>
      <c r="B61" s="438"/>
      <c r="C61" s="439"/>
      <c r="D61" s="608"/>
      <c r="E61" s="354"/>
      <c r="F61" s="602"/>
      <c r="G61" s="52"/>
      <c r="H61" s="186"/>
      <c r="I61" s="162"/>
      <c r="J61" s="230"/>
    </row>
    <row r="62" spans="1:13" ht="15.75" hidden="1" thickBot="1" x14ac:dyDescent="0.3">
      <c r="A62" s="608"/>
      <c r="B62" s="438"/>
      <c r="C62" s="440"/>
      <c r="D62" s="132"/>
      <c r="E62" s="477"/>
      <c r="F62" s="602"/>
      <c r="G62" s="52"/>
      <c r="H62" s="603"/>
      <c r="I62" s="163"/>
      <c r="J62" s="200"/>
    </row>
    <row r="63" spans="1:13" ht="15.75" thickBot="1" x14ac:dyDescent="0.3">
      <c r="A63" s="1231" t="s">
        <v>62</v>
      </c>
      <c r="B63" s="1230"/>
      <c r="C63" s="1230"/>
      <c r="D63" s="1230"/>
      <c r="E63" s="1230"/>
      <c r="F63" s="1230"/>
      <c r="G63" s="1230"/>
      <c r="H63" s="462">
        <f>SUM(H51:H62)</f>
        <v>225065.4</v>
      </c>
      <c r="I63" s="462">
        <f t="shared" ref="I63:J63" si="2">SUM(I51:I62)</f>
        <v>0</v>
      </c>
      <c r="J63" s="462">
        <f t="shared" si="2"/>
        <v>0</v>
      </c>
      <c r="L63" s="44"/>
    </row>
    <row r="64" spans="1:13" ht="26.25" hidden="1" thickBot="1" x14ac:dyDescent="0.3">
      <c r="A64" s="195">
        <v>1</v>
      </c>
      <c r="B64" s="466" t="s">
        <v>35</v>
      </c>
      <c r="C64" s="102"/>
      <c r="D64" s="16"/>
      <c r="E64" s="104"/>
      <c r="F64" s="138"/>
      <c r="G64" s="21"/>
      <c r="H64" s="54"/>
      <c r="I64" s="692"/>
      <c r="J64" s="189"/>
    </row>
    <row r="65" spans="1:13" ht="15.75" hidden="1" thickBot="1" x14ac:dyDescent="0.3">
      <c r="A65" s="88"/>
      <c r="B65" s="484"/>
      <c r="C65" s="106"/>
      <c r="D65" s="6"/>
      <c r="E65" s="200"/>
      <c r="F65" s="136"/>
      <c r="G65" s="24"/>
      <c r="H65" s="855"/>
      <c r="I65" s="755"/>
      <c r="J65" s="90"/>
    </row>
    <row r="66" spans="1:13" ht="15.75" hidden="1" thickBot="1" x14ac:dyDescent="0.3">
      <c r="A66" s="88"/>
      <c r="B66" s="484"/>
      <c r="C66" s="106"/>
      <c r="D66" s="6"/>
      <c r="E66" s="7"/>
      <c r="F66" s="39"/>
      <c r="G66" s="37"/>
      <c r="H66" s="235"/>
      <c r="I66" s="801"/>
      <c r="J66" s="200"/>
    </row>
    <row r="67" spans="1:13" ht="25.5" x14ac:dyDescent="0.25">
      <c r="A67" s="195">
        <v>1</v>
      </c>
      <c r="B67" s="466" t="s">
        <v>35</v>
      </c>
      <c r="C67" s="1018" t="s">
        <v>128</v>
      </c>
      <c r="D67" s="16" t="s">
        <v>142</v>
      </c>
      <c r="E67" s="200" t="s">
        <v>174</v>
      </c>
      <c r="F67" s="1026" t="s">
        <v>173</v>
      </c>
      <c r="G67" s="24" t="s">
        <v>295</v>
      </c>
      <c r="H67" s="49">
        <v>21637.85</v>
      </c>
      <c r="I67" s="70"/>
      <c r="J67" s="604"/>
    </row>
    <row r="68" spans="1:13" ht="15.75" thickBot="1" x14ac:dyDescent="0.3">
      <c r="A68" s="178"/>
      <c r="B68" s="670"/>
      <c r="C68" s="200" t="s">
        <v>175</v>
      </c>
      <c r="D68" s="6"/>
      <c r="E68" s="200"/>
      <c r="F68" s="677"/>
      <c r="G68" s="85"/>
      <c r="H68" s="31"/>
      <c r="I68" s="279"/>
      <c r="J68" s="604"/>
    </row>
    <row r="69" spans="1:13" ht="15.75" hidden="1" thickBot="1" x14ac:dyDescent="0.3">
      <c r="A69" s="88"/>
      <c r="B69" s="601"/>
      <c r="C69" s="106"/>
      <c r="D69" s="627"/>
      <c r="E69" s="200"/>
      <c r="F69" s="136"/>
      <c r="G69" s="24"/>
      <c r="H69" s="70"/>
      <c r="I69" s="31"/>
      <c r="J69" s="605"/>
    </row>
    <row r="70" spans="1:13" ht="15" customHeight="1" thickBot="1" x14ac:dyDescent="0.3">
      <c r="A70" s="195">
        <v>1</v>
      </c>
      <c r="B70" s="893" t="s">
        <v>61</v>
      </c>
      <c r="C70" s="102" t="s">
        <v>128</v>
      </c>
      <c r="D70" s="16" t="s">
        <v>232</v>
      </c>
      <c r="E70" s="104" t="s">
        <v>233</v>
      </c>
      <c r="F70" s="906" t="s">
        <v>173</v>
      </c>
      <c r="G70" s="51" t="s">
        <v>296</v>
      </c>
      <c r="H70" s="220">
        <v>4328.45</v>
      </c>
      <c r="I70" s="39"/>
      <c r="J70" s="605"/>
    </row>
    <row r="71" spans="1:13" ht="15.75" thickBot="1" x14ac:dyDescent="0.3">
      <c r="A71" s="88"/>
      <c r="B71" s="894" t="s">
        <v>96</v>
      </c>
      <c r="C71" s="106" t="s">
        <v>234</v>
      </c>
      <c r="D71" s="6"/>
      <c r="E71" s="200"/>
      <c r="F71" s="136"/>
      <c r="G71" s="823"/>
      <c r="H71" s="41"/>
      <c r="I71" s="615"/>
      <c r="J71" s="605"/>
    </row>
    <row r="72" spans="1:13" x14ac:dyDescent="0.25">
      <c r="A72" s="955">
        <v>2</v>
      </c>
      <c r="B72" s="957" t="s">
        <v>61</v>
      </c>
      <c r="C72" s="104" t="s">
        <v>128</v>
      </c>
      <c r="D72" s="16" t="s">
        <v>106</v>
      </c>
      <c r="E72" s="104" t="s">
        <v>236</v>
      </c>
      <c r="F72" s="79" t="s">
        <v>173</v>
      </c>
      <c r="G72" s="727" t="s">
        <v>297</v>
      </c>
      <c r="H72" s="692">
        <v>1486.32</v>
      </c>
      <c r="I72" s="278"/>
      <c r="J72" s="605"/>
    </row>
    <row r="73" spans="1:13" ht="15.75" thickBot="1" x14ac:dyDescent="0.3">
      <c r="A73" s="125"/>
      <c r="B73" s="963" t="s">
        <v>96</v>
      </c>
      <c r="C73" s="1024" t="s">
        <v>237</v>
      </c>
      <c r="D73" s="6"/>
      <c r="E73" s="200"/>
      <c r="F73" s="138"/>
      <c r="G73" s="21"/>
      <c r="H73" s="54"/>
      <c r="I73" s="279"/>
      <c r="J73" s="605"/>
    </row>
    <row r="74" spans="1:13" x14ac:dyDescent="0.25">
      <c r="A74" s="195">
        <v>1</v>
      </c>
      <c r="B74" s="1232" t="s">
        <v>35</v>
      </c>
      <c r="C74" s="106" t="s">
        <v>128</v>
      </c>
      <c r="D74" s="6" t="s">
        <v>105</v>
      </c>
      <c r="E74" s="200" t="s">
        <v>239</v>
      </c>
      <c r="F74" s="79" t="s">
        <v>173</v>
      </c>
      <c r="G74" s="59" t="s">
        <v>298</v>
      </c>
      <c r="H74" s="352">
        <v>2281.89</v>
      </c>
      <c r="I74" s="137"/>
      <c r="J74" s="26"/>
    </row>
    <row r="75" spans="1:13" ht="15.75" thickBot="1" x14ac:dyDescent="0.3">
      <c r="A75" s="178"/>
      <c r="B75" s="1233"/>
      <c r="C75" s="106" t="s">
        <v>240</v>
      </c>
      <c r="D75" s="6"/>
      <c r="E75" s="200"/>
      <c r="F75" s="250"/>
      <c r="G75" s="25"/>
      <c r="H75" s="386"/>
      <c r="I75" s="136"/>
      <c r="J75" s="605"/>
      <c r="M75" s="44"/>
    </row>
    <row r="76" spans="1:13" ht="15" customHeight="1" x14ac:dyDescent="0.25">
      <c r="A76" s="88"/>
      <c r="B76" s="1232" t="s">
        <v>35</v>
      </c>
      <c r="C76" s="104" t="s">
        <v>128</v>
      </c>
      <c r="D76" s="16" t="s">
        <v>131</v>
      </c>
      <c r="E76" s="104" t="s">
        <v>242</v>
      </c>
      <c r="F76" s="79" t="s">
        <v>173</v>
      </c>
      <c r="G76" s="51" t="s">
        <v>299</v>
      </c>
      <c r="H76" s="220">
        <v>2110.64</v>
      </c>
      <c r="I76" s="166"/>
      <c r="J76" s="897"/>
      <c r="M76" s="44"/>
    </row>
    <row r="77" spans="1:13" ht="15.75" thickBot="1" x14ac:dyDescent="0.3">
      <c r="A77" s="88"/>
      <c r="B77" s="1233"/>
      <c r="C77" s="200" t="s">
        <v>243</v>
      </c>
      <c r="D77" s="6"/>
      <c r="E77" s="200"/>
      <c r="F77" s="138"/>
      <c r="G77" s="21"/>
      <c r="H77" s="279"/>
      <c r="I77" s="166"/>
      <c r="J77" s="897"/>
      <c r="M77" s="44"/>
    </row>
    <row r="78" spans="1:13" ht="15.75" hidden="1" thickBot="1" x14ac:dyDescent="0.3">
      <c r="A78" s="88"/>
      <c r="B78" s="895"/>
      <c r="C78" s="200"/>
      <c r="D78" s="978"/>
      <c r="E78" s="200"/>
      <c r="F78" s="677"/>
      <c r="G78" s="34"/>
      <c r="H78" s="31"/>
      <c r="I78" s="166"/>
      <c r="J78" s="897"/>
      <c r="M78" s="44"/>
    </row>
    <row r="79" spans="1:13" ht="16.5" hidden="1" customHeight="1" thickBot="1" x14ac:dyDescent="0.3">
      <c r="A79" s="195"/>
      <c r="B79" s="1232" t="s">
        <v>35</v>
      </c>
      <c r="C79" s="104"/>
      <c r="D79" s="742"/>
      <c r="E79" s="104"/>
      <c r="F79" s="138"/>
      <c r="G79" s="24"/>
      <c r="H79" s="925"/>
      <c r="I79" s="166"/>
      <c r="J79" s="897"/>
      <c r="M79" s="44"/>
    </row>
    <row r="80" spans="1:13" ht="15.75" hidden="1" thickBot="1" x14ac:dyDescent="0.3">
      <c r="A80" s="178"/>
      <c r="B80" s="1233"/>
      <c r="C80" s="104"/>
      <c r="D80" s="978"/>
      <c r="E80" s="200"/>
      <c r="F80" s="138"/>
      <c r="G80" s="34"/>
      <c r="H80" s="911"/>
      <c r="I80" s="166"/>
      <c r="J80" s="897"/>
      <c r="M80" s="44"/>
    </row>
    <row r="81" spans="1:13" hidden="1" x14ac:dyDescent="0.25">
      <c r="A81" s="88">
        <v>4</v>
      </c>
      <c r="B81" s="1232" t="s">
        <v>35</v>
      </c>
      <c r="C81" s="626"/>
      <c r="D81" s="742"/>
      <c r="E81" s="695"/>
      <c r="F81" s="1012"/>
      <c r="G81" s="743"/>
      <c r="H81" s="599"/>
      <c r="I81" s="80"/>
      <c r="J81" s="605"/>
    </row>
    <row r="82" spans="1:13" ht="15.75" hidden="1" thickBot="1" x14ac:dyDescent="0.3">
      <c r="A82" s="178"/>
      <c r="B82" s="1234"/>
      <c r="C82" s="627"/>
      <c r="D82" s="978"/>
      <c r="E82" s="997"/>
      <c r="F82" s="54"/>
      <c r="G82" s="21"/>
      <c r="H82" s="54"/>
      <c r="I82" s="308"/>
      <c r="J82" s="605"/>
    </row>
    <row r="83" spans="1:13" ht="15.75" hidden="1" thickBot="1" x14ac:dyDescent="0.3">
      <c r="A83" s="88">
        <v>5</v>
      </c>
      <c r="B83" s="1235" t="s">
        <v>35</v>
      </c>
      <c r="C83" s="626"/>
      <c r="D83" s="742"/>
      <c r="E83" s="695"/>
      <c r="F83" s="1012"/>
      <c r="G83" s="743"/>
      <c r="H83" s="599"/>
      <c r="I83" s="47"/>
      <c r="J83" s="605"/>
    </row>
    <row r="84" spans="1:13" ht="15.75" hidden="1" thickBot="1" x14ac:dyDescent="0.3">
      <c r="A84" s="88"/>
      <c r="B84" s="1236"/>
      <c r="C84" s="627"/>
      <c r="D84" s="978"/>
      <c r="E84" s="997"/>
      <c r="F84" s="136"/>
      <c r="G84" s="24"/>
      <c r="H84" s="70"/>
      <c r="I84" s="321"/>
      <c r="J84" s="605"/>
    </row>
    <row r="85" spans="1:13" ht="15.75" hidden="1" thickBot="1" x14ac:dyDescent="0.3">
      <c r="A85" s="88"/>
      <c r="B85" s="867"/>
      <c r="C85" s="6"/>
      <c r="D85" s="200"/>
      <c r="E85" s="6"/>
      <c r="F85" s="138"/>
      <c r="G85" s="21"/>
      <c r="H85" s="54"/>
      <c r="I85" s="6"/>
      <c r="J85" s="200"/>
    </row>
    <row r="86" spans="1:13" ht="15.75" thickBot="1" x14ac:dyDescent="0.3">
      <c r="A86" s="1227" t="s">
        <v>57</v>
      </c>
      <c r="B86" s="1228"/>
      <c r="C86" s="1228"/>
      <c r="D86" s="1228"/>
      <c r="E86" s="1228"/>
      <c r="F86" s="1228"/>
      <c r="G86" s="1228"/>
      <c r="H86" s="463">
        <f>SUM(H64:J85)</f>
        <v>31845.149999999998</v>
      </c>
      <c r="I86" s="463" t="e">
        <f>I64+I83+I70+I74+I75+#REF!+I81+I65+I67+I68+I69+I71+#REF!+I72</f>
        <v>#REF!</v>
      </c>
      <c r="J86" s="463" t="e">
        <f>J64+J83+J70+J74+J75+#REF!+J81+J65+J67+J68+J69+J71+#REF!+J72</f>
        <v>#REF!</v>
      </c>
      <c r="M86" s="44"/>
    </row>
    <row r="87" spans="1:13" hidden="1" x14ac:dyDescent="0.25">
      <c r="A87" s="7">
        <v>1</v>
      </c>
      <c r="B87" s="320" t="s">
        <v>73</v>
      </c>
      <c r="C87" s="200"/>
      <c r="D87" s="200"/>
      <c r="E87" s="200"/>
      <c r="F87" s="196"/>
      <c r="G87" s="82"/>
      <c r="H87" s="352"/>
      <c r="I87" s="302"/>
      <c r="J87" s="49"/>
    </row>
    <row r="88" spans="1:13" ht="15.75" hidden="1" thickBot="1" x14ac:dyDescent="0.3">
      <c r="A88" s="7"/>
      <c r="B88" s="246"/>
      <c r="C88" s="200"/>
      <c r="D88" s="200"/>
      <c r="E88" s="200"/>
      <c r="F88" s="196"/>
      <c r="G88" s="262"/>
      <c r="H88" s="305"/>
      <c r="I88" s="321"/>
      <c r="J88" s="605"/>
    </row>
    <row r="89" spans="1:13" hidden="1" x14ac:dyDescent="0.25">
      <c r="A89" s="7"/>
      <c r="B89" s="246"/>
      <c r="C89" s="7"/>
      <c r="D89" s="200"/>
      <c r="E89" s="7"/>
      <c r="F89" s="196"/>
      <c r="G89" s="262"/>
      <c r="H89" s="304"/>
      <c r="I89" s="321"/>
      <c r="J89" s="605"/>
    </row>
    <row r="90" spans="1:13" ht="15.75" hidden="1" thickBot="1" x14ac:dyDescent="0.3">
      <c r="A90" s="45"/>
      <c r="B90" s="68"/>
      <c r="C90" s="7"/>
      <c r="D90" s="200"/>
      <c r="E90" s="7"/>
      <c r="F90" s="199"/>
      <c r="G90" s="263"/>
      <c r="H90" s="305"/>
      <c r="I90" s="321"/>
      <c r="J90" s="605"/>
    </row>
    <row r="91" spans="1:13" ht="15.75" thickBot="1" x14ac:dyDescent="0.3">
      <c r="A91" s="1124" t="s">
        <v>74</v>
      </c>
      <c r="B91" s="1125"/>
      <c r="C91" s="1125"/>
      <c r="D91" s="1125"/>
      <c r="E91" s="1125"/>
      <c r="F91" s="1125"/>
      <c r="G91" s="1125"/>
      <c r="H91" s="461">
        <f>SUM(H87:H90)</f>
        <v>0</v>
      </c>
      <c r="I91" s="485">
        <f t="shared" ref="I91:J91" si="3">SUM(I87:I90)</f>
        <v>0</v>
      </c>
      <c r="J91" s="461">
        <f t="shared" si="3"/>
        <v>0</v>
      </c>
    </row>
    <row r="92" spans="1:13" ht="15.75" thickBot="1" x14ac:dyDescent="0.3">
      <c r="A92" s="1124" t="s">
        <v>25</v>
      </c>
      <c r="B92" s="1125"/>
      <c r="C92" s="1125"/>
      <c r="D92" s="1125"/>
      <c r="E92" s="1125"/>
      <c r="F92" s="1125"/>
      <c r="G92" s="1125"/>
      <c r="H92" s="461">
        <f>H24+H63+H91+H35+H50+H42+H86</f>
        <v>365241.89</v>
      </c>
      <c r="I92" s="461" t="e">
        <f>I24+I63+I91+I35+I50+I42+I86</f>
        <v>#REF!</v>
      </c>
      <c r="J92" s="461" t="e">
        <f>H92-I92</f>
        <v>#REF!</v>
      </c>
    </row>
    <row r="94" spans="1:13" x14ac:dyDescent="0.25">
      <c r="F94" t="s">
        <v>309</v>
      </c>
    </row>
  </sheetData>
  <mergeCells count="16">
    <mergeCell ref="A36:A37"/>
    <mergeCell ref="C5:C6"/>
    <mergeCell ref="A24:G24"/>
    <mergeCell ref="B25:B27"/>
    <mergeCell ref="B28:B34"/>
    <mergeCell ref="B35:G35"/>
    <mergeCell ref="A86:G86"/>
    <mergeCell ref="A91:G91"/>
    <mergeCell ref="A92:G92"/>
    <mergeCell ref="A50:G50"/>
    <mergeCell ref="A63:G63"/>
    <mergeCell ref="B74:B75"/>
    <mergeCell ref="B81:B82"/>
    <mergeCell ref="B83:B84"/>
    <mergeCell ref="B76:B77"/>
    <mergeCell ref="B79:B80"/>
  </mergeCells>
  <pageMargins left="0" right="0" top="0" bottom="0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UNICE</vt:lpstr>
      <vt:lpstr>PNS</vt:lpstr>
      <vt:lpstr>TESTE</vt:lpstr>
      <vt:lpstr> PENS 50% </vt:lpstr>
      <vt:lpstr>Unice 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2025-06-25T10:05:51Z</cp:lastPrinted>
  <dcterms:created xsi:type="dcterms:W3CDTF">2018-07-04T12:33:56Z</dcterms:created>
  <dcterms:modified xsi:type="dcterms:W3CDTF">2025-08-27T06:08:49Z</dcterms:modified>
</cp:coreProperties>
</file>