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UNICE NOV.24" sheetId="23" r:id="rId1"/>
    <sheet name="PNS NOV.24" sheetId="24" r:id="rId2"/>
    <sheet name="TESTE NOV.24" sheetId="25" r:id="rId3"/>
    <sheet name="Pens 50% NOV.2024" sheetId="27" r:id="rId4"/>
    <sheet name="50%CV NOV.24" sheetId="28" r:id="rId5"/>
    <sheet name="Unice CV NOV.24" sheetId="29" r:id="rId6"/>
  </sheets>
  <calcPr calcId="145621"/>
</workbook>
</file>

<file path=xl/calcChain.xml><?xml version="1.0" encoding="utf-8"?>
<calcChain xmlns="http://schemas.openxmlformats.org/spreadsheetml/2006/main">
  <c r="H27" i="29" l="1"/>
  <c r="I33" i="27" l="1"/>
  <c r="H16" i="29" l="1"/>
  <c r="H194" i="23" l="1"/>
  <c r="H74" i="29" l="1"/>
  <c r="H23" i="28" l="1"/>
  <c r="H39" i="28"/>
  <c r="H30" i="29" l="1"/>
  <c r="H119" i="24" l="1"/>
  <c r="H163" i="23" l="1"/>
  <c r="H23" i="25" l="1"/>
  <c r="I119" i="24" l="1"/>
  <c r="J119" i="24"/>
  <c r="K119" i="24"/>
  <c r="I55" i="24"/>
  <c r="I26" i="24"/>
  <c r="J26" i="24"/>
  <c r="I149" i="24"/>
  <c r="J149" i="24"/>
  <c r="I124" i="24"/>
  <c r="J124" i="24"/>
  <c r="J55" i="24" l="1"/>
  <c r="J51" i="27" l="1"/>
  <c r="K51" i="27"/>
  <c r="I51" i="27"/>
  <c r="I23" i="28" l="1"/>
  <c r="J23" i="28"/>
  <c r="I12" i="28"/>
  <c r="J12" i="28"/>
  <c r="I46" i="28"/>
  <c r="J46" i="28"/>
  <c r="I163" i="23" l="1"/>
  <c r="J163" i="23"/>
  <c r="I175" i="23"/>
  <c r="J175" i="23"/>
  <c r="I194" i="23"/>
  <c r="J194" i="23"/>
  <c r="K194" i="23"/>
  <c r="J85" i="27" l="1"/>
  <c r="K85" i="27"/>
  <c r="I85" i="27"/>
  <c r="J58" i="27" l="1"/>
  <c r="K58" i="27"/>
  <c r="J33" i="27"/>
  <c r="K33" i="27"/>
  <c r="J13" i="27"/>
  <c r="K13" i="27"/>
  <c r="J86" i="27" l="1"/>
  <c r="K86" i="27"/>
  <c r="I52" i="23" l="1"/>
  <c r="J52" i="23"/>
  <c r="I63" i="23"/>
  <c r="J63" i="23"/>
  <c r="I28" i="23"/>
  <c r="J28" i="23"/>
  <c r="I163" i="24" l="1"/>
  <c r="J163" i="24" l="1"/>
  <c r="J172" i="24" s="1"/>
  <c r="K163" i="24"/>
  <c r="K172" i="24" s="1"/>
  <c r="I74" i="29" l="1"/>
  <c r="J74" i="29"/>
  <c r="I51" i="29"/>
  <c r="J51" i="29"/>
  <c r="I38" i="29"/>
  <c r="J38" i="29"/>
  <c r="I27" i="29"/>
  <c r="J27" i="29"/>
  <c r="H46" i="28" l="1"/>
  <c r="J39" i="28"/>
  <c r="I53" i="25" l="1"/>
  <c r="J53" i="25"/>
  <c r="I23" i="25"/>
  <c r="J23" i="25"/>
  <c r="I19" i="25"/>
  <c r="J17" i="25"/>
  <c r="J18" i="25"/>
  <c r="J19" i="25" l="1"/>
  <c r="H149" i="24"/>
  <c r="H38" i="29" l="1"/>
  <c r="I58" i="27" l="1"/>
  <c r="I171" i="24" l="1"/>
  <c r="I166" i="24"/>
  <c r="I172" i="24" l="1"/>
  <c r="K52" i="23" l="1"/>
  <c r="J133" i="24" l="1"/>
  <c r="J150" i="24" s="1"/>
  <c r="K124" i="24"/>
  <c r="I133" i="24"/>
  <c r="K133" i="24"/>
  <c r="H175" i="23" l="1"/>
  <c r="H63" i="23"/>
  <c r="H28" i="23"/>
  <c r="K55" i="24" l="1"/>
  <c r="J79" i="29" l="1"/>
  <c r="I79" i="29"/>
  <c r="H79" i="29"/>
  <c r="H51" i="29"/>
  <c r="J30" i="29"/>
  <c r="I30" i="29"/>
  <c r="J16" i="29"/>
  <c r="I16" i="29"/>
  <c r="J31" i="28"/>
  <c r="J47" i="28" s="1"/>
  <c r="I31" i="28"/>
  <c r="H31" i="28"/>
  <c r="I28" i="28"/>
  <c r="H28" i="28"/>
  <c r="H12" i="28"/>
  <c r="H47" i="28" l="1"/>
  <c r="H80" i="29"/>
  <c r="I47" i="28"/>
  <c r="I80" i="29"/>
  <c r="J80" i="29" l="1"/>
  <c r="H55" i="24"/>
  <c r="K149" i="24"/>
  <c r="K26" i="24"/>
  <c r="I73" i="27" l="1"/>
  <c r="I13" i="27"/>
  <c r="I86" i="27" s="1"/>
  <c r="H53" i="25" l="1"/>
  <c r="H41" i="25"/>
  <c r="J29" i="25"/>
  <c r="J54" i="25" s="1"/>
  <c r="I29" i="25"/>
  <c r="I54" i="25" s="1"/>
  <c r="H29" i="25"/>
  <c r="H19" i="25"/>
  <c r="M19" i="25" l="1"/>
  <c r="H54" i="25"/>
  <c r="H26" i="24"/>
  <c r="K139" i="24"/>
  <c r="I139" i="24"/>
  <c r="H139" i="24"/>
  <c r="H133" i="24"/>
  <c r="H124" i="24"/>
  <c r="K87" i="24"/>
  <c r="I87" i="24"/>
  <c r="H87" i="24"/>
  <c r="K79" i="24"/>
  <c r="I79" i="24"/>
  <c r="H79" i="24"/>
  <c r="H150" i="24" l="1"/>
  <c r="I150" i="24"/>
  <c r="K150" i="24"/>
  <c r="K175" i="23"/>
  <c r="K163" i="23"/>
  <c r="K92" i="23"/>
  <c r="J92" i="23"/>
  <c r="I92" i="23"/>
  <c r="H92" i="23"/>
  <c r="K76" i="23"/>
  <c r="J76" i="23"/>
  <c r="I76" i="23"/>
  <c r="H76" i="23"/>
  <c r="K69" i="23"/>
  <c r="J69" i="23"/>
  <c r="I69" i="23"/>
  <c r="H69" i="23"/>
  <c r="K63" i="23"/>
  <c r="H52" i="23"/>
  <c r="K28" i="23"/>
  <c r="H195" i="23" l="1"/>
  <c r="I195" i="23"/>
  <c r="J195" i="23"/>
  <c r="K195" i="23"/>
</calcChain>
</file>

<file path=xl/sharedStrings.xml><?xml version="1.0" encoding="utf-8"?>
<sst xmlns="http://schemas.openxmlformats.org/spreadsheetml/2006/main" count="898" uniqueCount="335">
  <si>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</si>
  <si>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</si>
  <si>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</si>
  <si>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</si>
  <si>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</si>
  <si>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</si>
  <si>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</si>
  <si>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</si>
  <si>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</si>
  <si>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</si>
  <si>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T O T A L  MEDIPLUS</t>
  </si>
  <si>
    <t>medicament</t>
  </si>
  <si>
    <t>Tip</t>
  </si>
  <si>
    <t>plata factura cesionata</t>
  </si>
  <si>
    <t>UNICE</t>
  </si>
  <si>
    <t>PENSIONARI 50%</t>
  </si>
  <si>
    <t>medic.</t>
  </si>
  <si>
    <t>TOTAL</t>
  </si>
  <si>
    <t>TOTAL  FARMEXIM</t>
  </si>
  <si>
    <t>TOTAL MEDIPLUS EXIM</t>
  </si>
  <si>
    <t>TOTAL FARMEXIM</t>
  </si>
  <si>
    <t>T O T A L</t>
  </si>
  <si>
    <t>TOTAL EUROPHARM HOLDING SA</t>
  </si>
  <si>
    <t>medicamente cu si fara contributie personala-activitate curenta</t>
  </si>
  <si>
    <t>UNICE C-V</t>
  </si>
  <si>
    <t>TOTAL PHARMAFARM</t>
  </si>
  <si>
    <t xml:space="preserve">TOTAL  </t>
  </si>
  <si>
    <t>TOTAL DONA LOGISTICA</t>
  </si>
  <si>
    <t>TOTAL ALLIANCE HEALTHCARE  ROMANIA</t>
  </si>
  <si>
    <t>EUROPHARM HOLDING  S.A.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</si>
  <si>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</si>
  <si>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</si>
  <si>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</si>
  <si>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</si>
  <si>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</si>
  <si>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</si>
  <si>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</si>
  <si>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 xml:space="preserve">ALLIANCE  HEALTHCARE </t>
  </si>
  <si>
    <t>FARMEXIM  S. A.</t>
  </si>
  <si>
    <t>FARMEXIM S. A.</t>
  </si>
  <si>
    <t>PHARMA S A</t>
  </si>
  <si>
    <t>TOTAL PHARMA  S. A</t>
  </si>
  <si>
    <t xml:space="preserve">                                                                                                          TOTAL  MEDIPLUS EXIM</t>
  </si>
  <si>
    <t>PHARMA SA</t>
  </si>
  <si>
    <t>TOTAL PHARMA</t>
  </si>
  <si>
    <t>FARMEXIM</t>
  </si>
  <si>
    <t xml:space="preserve">TOTAL FARMEXIM </t>
  </si>
  <si>
    <t xml:space="preserve">                                                                                                      TOTAL MEDIPLUS EXIM</t>
  </si>
  <si>
    <t>PHARMAPHARM</t>
  </si>
  <si>
    <t>TOTAL PHARMAPHARM</t>
  </si>
  <si>
    <t>TOTAL GENERAL</t>
  </si>
  <si>
    <t>TOTAL ALLIANCE HEALTHCARE ROMANIA  SRL</t>
  </si>
  <si>
    <t xml:space="preserve">Nr.si data Contr. </t>
  </si>
  <si>
    <t>Nr. si data  facturii</t>
  </si>
  <si>
    <t>PENSIONARI 50% cv</t>
  </si>
  <si>
    <t>FILDAS</t>
  </si>
  <si>
    <t>TRADING</t>
  </si>
  <si>
    <t xml:space="preserve">TOTAL FILDAS TRADING </t>
  </si>
  <si>
    <t>FILDAS TRADING</t>
  </si>
  <si>
    <t>TOTAL  FILDAS TRADING</t>
  </si>
  <si>
    <t>TOTAL FILDAS TRADING</t>
  </si>
  <si>
    <t>T O T A L  ALLIANCE HEALTHCARE</t>
  </si>
  <si>
    <t>TOTAL ALLIANCE HEALTHCARE</t>
  </si>
  <si>
    <t xml:space="preserve">FILDAS </t>
  </si>
  <si>
    <t>TOTAL  MEDIPLUS EXIM</t>
  </si>
  <si>
    <t>Tip medicament</t>
  </si>
  <si>
    <t xml:space="preserve"> HEALTHCARE </t>
  </si>
  <si>
    <t xml:space="preserve">ALLIANCE  </t>
  </si>
  <si>
    <t xml:space="preserve">TOTAL  FARMEXIM                 </t>
  </si>
  <si>
    <t xml:space="preserve"> MEDIPLUS EXIM</t>
  </si>
  <si>
    <t xml:space="preserve"> TOTAL MEDIPLUS EXIM</t>
  </si>
  <si>
    <t xml:space="preserve">valoare factura </t>
  </si>
  <si>
    <t xml:space="preserve">PHARMAFARM </t>
  </si>
  <si>
    <t>Valoare factura cesionata lei</t>
  </si>
  <si>
    <t>Propus spre decontare</t>
  </si>
  <si>
    <t>valoare factura cesionata</t>
  </si>
  <si>
    <t>decontare</t>
  </si>
  <si>
    <t>Valoare factura cesionata</t>
  </si>
  <si>
    <t>Propus spre</t>
  </si>
  <si>
    <t>valoare factura</t>
  </si>
  <si>
    <t xml:space="preserve">TOTAL GENERAL </t>
  </si>
  <si>
    <t>PHARMA</t>
  </si>
  <si>
    <t>T O T A L  PHARMA</t>
  </si>
  <si>
    <t xml:space="preserve">                                                          TOTAL PHARMA SA</t>
  </si>
  <si>
    <t>TOTAL  ROPHARMA LOGISTIC</t>
  </si>
  <si>
    <t xml:space="preserve">FILDAS TRADING </t>
  </si>
  <si>
    <t xml:space="preserve">                                                          TOTAL DONA LOGISTIC</t>
  </si>
  <si>
    <t>DONA LOGISTIC</t>
  </si>
  <si>
    <t>TOTAL TELECREDIT IFN</t>
  </si>
  <si>
    <t>TELECREDIT IFN</t>
  </si>
  <si>
    <t>T O TAL DONA LOGISTICA</t>
  </si>
  <si>
    <t>anterior</t>
  </si>
  <si>
    <t>T OTAL FILDAS TRADING</t>
  </si>
  <si>
    <t>ONCO CV</t>
  </si>
  <si>
    <t>Plata factura cesionata</t>
  </si>
  <si>
    <t>ALLIANCE HEALTHCARE</t>
  </si>
  <si>
    <t>PHARMAFARM</t>
  </si>
  <si>
    <t>TOTAL  DONA LOGISTICA</t>
  </si>
  <si>
    <t>TESTE DE AUTOMONITORIZARE</t>
  </si>
  <si>
    <t>Ramas de</t>
  </si>
  <si>
    <t>plata</t>
  </si>
  <si>
    <t xml:space="preserve">Propus spre </t>
  </si>
  <si>
    <t xml:space="preserve">Decontat </t>
  </si>
  <si>
    <t>ROPHARMA SA</t>
  </si>
  <si>
    <t>TOTAL ROPHARMA SA</t>
  </si>
  <si>
    <t>CAS MARAMURES</t>
  </si>
  <si>
    <t>TOTAL ROPHARMA S.A.</t>
  </si>
  <si>
    <t>ROPHARMA S.A.</t>
  </si>
  <si>
    <t>TOTAL PHARMA SA</t>
  </si>
  <si>
    <t xml:space="preserve">LUMILEVA </t>
  </si>
  <si>
    <t>Unice</t>
  </si>
  <si>
    <t>REMEDIUM</t>
  </si>
  <si>
    <t>BALSAM</t>
  </si>
  <si>
    <t>DEC.2024</t>
  </si>
  <si>
    <t>PHARMACLIN</t>
  </si>
  <si>
    <t>BIOREX</t>
  </si>
  <si>
    <t>SARALEX</t>
  </si>
  <si>
    <t>CRISFARM</t>
  </si>
  <si>
    <t>NORDPHARM</t>
  </si>
  <si>
    <t>SOMESAN</t>
  </si>
  <si>
    <t>NOVA APOTEKA</t>
  </si>
  <si>
    <t>EARLY MOON</t>
  </si>
  <si>
    <t>SILVER WOOLF</t>
  </si>
  <si>
    <t>GALENIC MOL</t>
  </si>
  <si>
    <t>LUANA FARM</t>
  </si>
  <si>
    <t>1071/06.12.2024</t>
  </si>
  <si>
    <t>15370/18.12.2024</t>
  </si>
  <si>
    <t>SALIX FARM</t>
  </si>
  <si>
    <t>GENTIANA</t>
  </si>
  <si>
    <t>Pensionari</t>
  </si>
  <si>
    <t>Unice CV</t>
  </si>
  <si>
    <t>ASKLEPIOS</t>
  </si>
  <si>
    <t>APOSTOL</t>
  </si>
  <si>
    <t>PLATI  CESIUNI             FEBRUARIE  2025</t>
  </si>
  <si>
    <t>TOTAL ALLIANCE HEALTHCARE ROMANIA</t>
  </si>
  <si>
    <t>PLATI CESIUNI TESTE       FEBRUARIE 2025</t>
  </si>
  <si>
    <t>PLATI CESIUNI PROGRAME                FEBRUARIE 2025</t>
  </si>
  <si>
    <t>PLATI CESIUNI PROGRAME            FEBRUARIE  2025</t>
  </si>
  <si>
    <t>PLATI  CESIUNI  FEBRUARIE  2025</t>
  </si>
  <si>
    <t>PLATI  CESIUNI        FEBRUARIE 2025</t>
  </si>
  <si>
    <t>PLATI CESIUNI     FEBRUARIE 2025</t>
  </si>
  <si>
    <t>89/19.12.2024</t>
  </si>
  <si>
    <t>16098/30.12.2024</t>
  </si>
  <si>
    <t>B2215/05.12.2024</t>
  </si>
  <si>
    <t>86/12.12.2024</t>
  </si>
  <si>
    <t>16100/30.12.2024</t>
  </si>
  <si>
    <t>LUM 446/05.12.2024</t>
  </si>
  <si>
    <t>HERACLEUM</t>
  </si>
  <si>
    <t>675/11.12.2024</t>
  </si>
  <si>
    <t>15198/16.12.2024</t>
  </si>
  <si>
    <t>HERMM 459/06.12.2024</t>
  </si>
  <si>
    <t>DEC.20224</t>
  </si>
  <si>
    <t>672/11.12.2024</t>
  </si>
  <si>
    <t>15523/19.12.2024</t>
  </si>
  <si>
    <t>MM 81/05.12.2024</t>
  </si>
  <si>
    <t>679/12.12.2024</t>
  </si>
  <si>
    <t>15200/16.12.2024</t>
  </si>
  <si>
    <t>FSOMCAS 6308/05.12.2024</t>
  </si>
  <si>
    <t>FSOMCAS 3329/05.12.2024</t>
  </si>
  <si>
    <t>FSOMCAS 1384/05.12.2024</t>
  </si>
  <si>
    <t>FSOMCAS 2321/05.12.2024</t>
  </si>
  <si>
    <t>FSOMCAS 4343/05.12.2024</t>
  </si>
  <si>
    <t>FSOMCAS 5322/05.12.2024</t>
  </si>
  <si>
    <t>LUA 801/05.12.2024</t>
  </si>
  <si>
    <t>FEB.2025</t>
  </si>
  <si>
    <t>LUMILEVA FARM</t>
  </si>
  <si>
    <t>182/21.01.2025</t>
  </si>
  <si>
    <t>1151/04.02.2025</t>
  </si>
  <si>
    <t>LUM 1162/12.12.2024</t>
  </si>
  <si>
    <t>IAN.2025</t>
  </si>
  <si>
    <t>50476/20.12.2024</t>
  </si>
  <si>
    <t>446/16.01.2025</t>
  </si>
  <si>
    <t>GE HOR 124/05.12.2024</t>
  </si>
  <si>
    <t>GE MOL 239/05.12.2024</t>
  </si>
  <si>
    <t>GE EN 368/05.12.2024</t>
  </si>
  <si>
    <t>GE GEN 336/05.12.2024</t>
  </si>
  <si>
    <t>90/19.12.2024</t>
  </si>
  <si>
    <t>522/17.01.2025</t>
  </si>
  <si>
    <t>R 828/04.12.2024</t>
  </si>
  <si>
    <t>50/03.01.2025</t>
  </si>
  <si>
    <t>321/14.01.2025</t>
  </si>
  <si>
    <t>SRX 1876/05.12.2024</t>
  </si>
  <si>
    <t>5225/19.12.2024</t>
  </si>
  <si>
    <t>346/14.01.2025</t>
  </si>
  <si>
    <t>GENTIANA 340/05.12.2024</t>
  </si>
  <si>
    <t>81/09.01.2025</t>
  </si>
  <si>
    <t>375/15.01.2024</t>
  </si>
  <si>
    <t>PHA 349/05.12.2024</t>
  </si>
  <si>
    <t>87/09.01.2025</t>
  </si>
  <si>
    <t>449/16.01.2025</t>
  </si>
  <si>
    <t>CRISS 2292/30.11.2024</t>
  </si>
  <si>
    <t>14/13.01.2025</t>
  </si>
  <si>
    <t>343/14.01.2025</t>
  </si>
  <si>
    <t>BM 40397/30.11.2024</t>
  </si>
  <si>
    <t>717/09.01.2025</t>
  </si>
  <si>
    <t>425/15.01.2025</t>
  </si>
  <si>
    <t>NPHCAS 7563/05.12.2024</t>
  </si>
  <si>
    <t>NPH 40068/05.12.2024</t>
  </si>
  <si>
    <t>NPHCAS 15467/05.12.2024</t>
  </si>
  <si>
    <t>NPH 100086/05.12.2024</t>
  </si>
  <si>
    <t>NPHCAS 110499/05.12.2024</t>
  </si>
  <si>
    <t>NPHCAS 160476/05.12.2024</t>
  </si>
  <si>
    <t>NPHCAS 170358/05.12.2024</t>
  </si>
  <si>
    <t>NPHCAS 18000406/05.12.2024</t>
  </si>
  <si>
    <t>NDP 2559/05.12.2024</t>
  </si>
  <si>
    <t>NPH 4627/05.12.2024</t>
  </si>
  <si>
    <t>NPHCAS 5618/05.12.2024</t>
  </si>
  <si>
    <t>NPH 6548/05.12.2024</t>
  </si>
  <si>
    <t>26/15.01.2025</t>
  </si>
  <si>
    <t>477/16.01.2025</t>
  </si>
  <si>
    <t>CRISM 3435/30.11.2024</t>
  </si>
  <si>
    <t>CRISV 1937/30.11.2024</t>
  </si>
  <si>
    <t>CRISL 3740/30.11.2024</t>
  </si>
  <si>
    <t>16/13.01.2025</t>
  </si>
  <si>
    <t>478/16.01.2025</t>
  </si>
  <si>
    <t>MM ACA 361/05.12.2024</t>
  </si>
  <si>
    <t>COMIRO</t>
  </si>
  <si>
    <t>13/10.01.2025</t>
  </si>
  <si>
    <t>532/20.01.2025</t>
  </si>
  <si>
    <t>AQUA 1295/03.12.2024</t>
  </si>
  <si>
    <t>7/10.01.2025</t>
  </si>
  <si>
    <t>533/20.01.2025</t>
  </si>
  <si>
    <t>EM 336/05.12.2024</t>
  </si>
  <si>
    <t>5/10.01.2025</t>
  </si>
  <si>
    <t>534/20.01.2025</t>
  </si>
  <si>
    <t>GM 1433/05.12.2024</t>
  </si>
  <si>
    <t>3/10.01.2025</t>
  </si>
  <si>
    <t>535/20.01.2025</t>
  </si>
  <si>
    <t>N 10528/05.12.2024</t>
  </si>
  <si>
    <t>NN 292/05.12.2024</t>
  </si>
  <si>
    <t>9/10.01.2025</t>
  </si>
  <si>
    <t>537/20.01.2025</t>
  </si>
  <si>
    <t>SACA 1348/05.12.2024</t>
  </si>
  <si>
    <t>CLT 256/05.12.2024</t>
  </si>
  <si>
    <t>COAS 243/05.12.2024</t>
  </si>
  <si>
    <t>11/10.01.2025</t>
  </si>
  <si>
    <t>538/20.01.2025</t>
  </si>
  <si>
    <t>MMSAL 1184/05.12.2024</t>
  </si>
  <si>
    <t>1/10.01.2025</t>
  </si>
  <si>
    <t>662/22.01.2025</t>
  </si>
  <si>
    <t>1114/24.01.2025</t>
  </si>
  <si>
    <t>931/30.01.2025</t>
  </si>
  <si>
    <t xml:space="preserve">Pensionari </t>
  </si>
  <si>
    <t>LUA 799/05.12.2024</t>
  </si>
  <si>
    <t>AQUA 1293/03.12.2024</t>
  </si>
  <si>
    <t>EM 334/05.12.2024</t>
  </si>
  <si>
    <t>GM 1431/05.12.2024</t>
  </si>
  <si>
    <t>N 10526/05.12.2024</t>
  </si>
  <si>
    <t>NN 290/05.12.2024</t>
  </si>
  <si>
    <t>SACA 1346/05.12.2024</t>
  </si>
  <si>
    <t>CLT 254/05.12.2024</t>
  </si>
  <si>
    <t>COAS 241/05.12.2024</t>
  </si>
  <si>
    <t>MMSAL 1182/05.12.2024</t>
  </si>
  <si>
    <t>GENTIANA 338/05.12.2024</t>
  </si>
  <si>
    <t>GE MOL 237/05.12.2024</t>
  </si>
  <si>
    <t>GE EN 366/05.12.2024</t>
  </si>
  <si>
    <t>GE HOR 122/05.12.2024</t>
  </si>
  <si>
    <t>GE GEN 334/05.12.2024</t>
  </si>
  <si>
    <t>MM 77/05.12.2024</t>
  </si>
  <si>
    <t>716/09.01.2025</t>
  </si>
  <si>
    <t>424/15.01.2025</t>
  </si>
  <si>
    <t>NPH 4629/05.12.2024</t>
  </si>
  <si>
    <t>NPHCAS 12592/05.12.2024</t>
  </si>
  <si>
    <t>CRISM 3439/30.11.2024</t>
  </si>
  <si>
    <t>CRISV 1941/30.11.2024</t>
  </si>
  <si>
    <t>CRISL 3744/30.11.2024</t>
  </si>
  <si>
    <t>AQUA 1290/03.12.2024</t>
  </si>
  <si>
    <t>EM 332/05.12.2024</t>
  </si>
  <si>
    <t xml:space="preserve">HEALTHCARE </t>
  </si>
  <si>
    <t>GM 1429/05.12.2024</t>
  </si>
  <si>
    <t>N 10524/05.12.2024</t>
  </si>
  <si>
    <t>NN 288/05.12.2024</t>
  </si>
  <si>
    <t>SACA 1344/05.12.2024</t>
  </si>
  <si>
    <t>CLT 252/05.12.2024</t>
  </si>
  <si>
    <t>COAS 239/05.12.2024</t>
  </si>
  <si>
    <t>MMSAL 1180/05.12.2024</t>
  </si>
  <si>
    <t>GENTIANA 335/05.12.2024</t>
  </si>
  <si>
    <t>R 824/04.12.2024</t>
  </si>
  <si>
    <t>GE MOL 234/05.12.2024</t>
  </si>
  <si>
    <t>GE EN 363/05.12.2024</t>
  </si>
  <si>
    <t>GE GEN 331/06.12.2024</t>
  </si>
  <si>
    <t>GE HOR 119/05.12.2024</t>
  </si>
  <si>
    <t>Programe</t>
  </si>
  <si>
    <t>LUM 1167/05.12.2024</t>
  </si>
  <si>
    <t>83/11.12.2024</t>
  </si>
  <si>
    <t>160100/30.12.2024</t>
  </si>
  <si>
    <t>PHA 345/05.12.2024</t>
  </si>
  <si>
    <t>180/09.01.2025</t>
  </si>
  <si>
    <t>456/16.01.2025</t>
  </si>
  <si>
    <t>GE HOR 120/05.12.2024</t>
  </si>
  <si>
    <t>181/30.12.2024</t>
  </si>
  <si>
    <t>457/16.01.2025</t>
  </si>
  <si>
    <t>SRX 1872/05.12.2024</t>
  </si>
  <si>
    <t>GE MOL 235/05.12.2024</t>
  </si>
  <si>
    <t>GE EN 364/05.12.2024</t>
  </si>
  <si>
    <t>GE GEN 332/05.12.2024</t>
  </si>
  <si>
    <t>GENTIANA 336/05.12.2024</t>
  </si>
  <si>
    <t>714/09.01.2025</t>
  </si>
  <si>
    <t>423/15.01.2025</t>
  </si>
  <si>
    <t>NPHCAS 12596/05.12.2024</t>
  </si>
  <si>
    <t>NPH 4633/05.12.2024</t>
  </si>
  <si>
    <t>NPHCAS 5625/05.12.2024</t>
  </si>
  <si>
    <t>NPH 40074/05.12.2024</t>
  </si>
  <si>
    <t>NPH 100091/05.12.2024</t>
  </si>
  <si>
    <t>NPHCAS 170363/05.12.2024</t>
  </si>
  <si>
    <t>NPHCAS 3625/05.12.2024</t>
  </si>
  <si>
    <t>CRISM 3437/30.11.2024</t>
  </si>
  <si>
    <t>CRISV 1939/30.11.2024</t>
  </si>
  <si>
    <t>CRISL 3742/30.11.2024</t>
  </si>
  <si>
    <t>AQUA 1291/03.12.2024</t>
  </si>
  <si>
    <t>EM 333/05.12.2024</t>
  </si>
  <si>
    <t>GM 1430/05.12.2024</t>
  </si>
  <si>
    <t>N 10525/05.12.2024</t>
  </si>
  <si>
    <t>NN 289/05.12.2024</t>
  </si>
  <si>
    <t>SACA 1345/05.12.2024</t>
  </si>
  <si>
    <t>CLT 253/05.12.2024</t>
  </si>
  <si>
    <t>COAS 240/05.12.2024</t>
  </si>
  <si>
    <t>MMSAL 1181/05.12.2024</t>
  </si>
  <si>
    <t>NPHCAS 12597/05.12.2024</t>
  </si>
  <si>
    <t>Teste</t>
  </si>
  <si>
    <t>CRISM 3438/30.11.2024</t>
  </si>
  <si>
    <t>CRISV 1940/30.11.2024</t>
  </si>
  <si>
    <t>CRISL 3743/30.11.2024</t>
  </si>
  <si>
    <t>AQUA 1292/03.12.2024</t>
  </si>
  <si>
    <t>GENTIANA 337/05.12.2024</t>
  </si>
  <si>
    <t>GE HOR 121/05.12.2024</t>
  </si>
  <si>
    <t>GE MOL 236/05.12.2024</t>
  </si>
  <si>
    <t>GE EN 365/05.12.2024</t>
  </si>
  <si>
    <t>GE GEN 333/05.12.2024</t>
  </si>
  <si>
    <t>Pensionari CV</t>
  </si>
  <si>
    <t>GE MOL 233/05.12.2024</t>
  </si>
  <si>
    <t>GE GEN 330/05.12.2024</t>
  </si>
  <si>
    <t>SACA 1343/05.12.2024</t>
  </si>
  <si>
    <t>COAS 238/05.12.2024</t>
  </si>
  <si>
    <t>N 10523/06.12.2024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</si>
</sst>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lei&quot;;[Red]\-#,##0.00\ &quot;lei&quot;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9"/>
      <name val="Arial"/>
      <family val="2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0" fontId="11" fillId="0" borderId="0"/>
    <xf numFmtId="0" fontId="25" fillId="3" borderId="62" applyNumberFormat="0" applyAlignment="0" applyProtection="0"/>
  </cellStyleXfs>
  <cellXfs count="1299">
    <xf numFmtId="0" fontId="0" fillId="0" borderId="0" xfId="0"/>
    <xf numFmtId="0" fontId="13" fillId="0" borderId="0" xfId="0" applyFont="1"/>
    <xf numFmtId="0" fontId="12" fillId="0" borderId="2" xfId="1" applyFont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0" fillId="0" borderId="6" xfId="0" applyBorder="1"/>
    <xf numFmtId="0" fontId="14" fillId="0" borderId="0" xfId="0" applyFont="1"/>
    <xf numFmtId="0" fontId="0" fillId="0" borderId="21" xfId="0" applyBorder="1"/>
    <xf numFmtId="0" fontId="0" fillId="0" borderId="14" xfId="0" applyBorder="1"/>
    <xf numFmtId="4" fontId="14" fillId="0" borderId="18" xfId="0" applyNumberFormat="1" applyFont="1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0" borderId="32" xfId="0" applyBorder="1"/>
    <xf numFmtId="0" fontId="12" fillId="0" borderId="17" xfId="1" applyFont="1" applyBorder="1" applyAlignment="1">
      <alignment horizontal="center"/>
    </xf>
    <xf numFmtId="4" fontId="0" fillId="0" borderId="35" xfId="0" applyNumberFormat="1" applyBorder="1"/>
    <xf numFmtId="0" fontId="0" fillId="0" borderId="37" xfId="0" applyBorder="1"/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49" fontId="0" fillId="0" borderId="37" xfId="0" applyNumberFormat="1" applyBorder="1"/>
    <xf numFmtId="0" fontId="0" fillId="0" borderId="3" xfId="0" applyFill="1" applyBorder="1" applyAlignment="1">
      <alignment horizontal="right"/>
    </xf>
    <xf numFmtId="4" fontId="14" fillId="0" borderId="25" xfId="0" applyNumberFormat="1" applyFont="1" applyBorder="1"/>
    <xf numFmtId="49" fontId="0" fillId="0" borderId="5" xfId="0" applyNumberFormat="1" applyBorder="1"/>
    <xf numFmtId="0" fontId="0" fillId="0" borderId="30" xfId="0" applyBorder="1" applyAlignment="1">
      <alignment horizontal="right"/>
    </xf>
    <xf numFmtId="4" fontId="0" fillId="0" borderId="33" xfId="0" applyNumberFormat="1" applyBorder="1"/>
    <xf numFmtId="0" fontId="0" fillId="0" borderId="40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4" fontId="0" fillId="0" borderId="30" xfId="0" applyNumberFormat="1" applyBorder="1"/>
    <xf numFmtId="4" fontId="0" fillId="0" borderId="0" xfId="0" applyNumberFormat="1"/>
    <xf numFmtId="0" fontId="14" fillId="0" borderId="17" xfId="0" applyFont="1" applyBorder="1" applyAlignment="1"/>
    <xf numFmtId="0" fontId="0" fillId="0" borderId="16" xfId="0" applyFill="1" applyBorder="1"/>
    <xf numFmtId="0" fontId="0" fillId="0" borderId="44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5" xfId="0" applyFont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12" fillId="0" borderId="5" xfId="1" applyFont="1" applyBorder="1" applyAlignment="1">
      <alignment horizontal="center"/>
    </xf>
    <xf numFmtId="0" fontId="11" fillId="0" borderId="28" xfId="1" applyFont="1" applyBorder="1" applyAlignment="1">
      <alignment horizontal="right"/>
    </xf>
    <xf numFmtId="0" fontId="11" fillId="0" borderId="53" xfId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5" xfId="0" applyFill="1" applyBorder="1" applyAlignment="1">
      <alignment horizontal="right"/>
    </xf>
    <xf numFmtId="0" fontId="0" fillId="0" borderId="41" xfId="0" applyFill="1" applyBorder="1"/>
    <xf numFmtId="4" fontId="0" fillId="0" borderId="30" xfId="0" applyNumberFormat="1" applyFill="1" applyBorder="1"/>
    <xf numFmtId="0" fontId="0" fillId="0" borderId="23" xfId="0" applyFill="1" applyBorder="1"/>
    <xf numFmtId="4" fontId="14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50" xfId="0" applyBorder="1"/>
    <xf numFmtId="0" fontId="0" fillId="0" borderId="53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49" fontId="0" fillId="0" borderId="9" xfId="0" applyNumberFormat="1" applyBorder="1"/>
    <xf numFmtId="0" fontId="0" fillId="0" borderId="13" xfId="0" applyFill="1" applyBorder="1"/>
    <xf numFmtId="0" fontId="12" fillId="0" borderId="16" xfId="1" applyFont="1" applyBorder="1" applyAlignment="1">
      <alignment horizontal="center"/>
    </xf>
    <xf numFmtId="0" fontId="11" fillId="0" borderId="27" xfId="1" applyFont="1" applyBorder="1" applyAlignment="1">
      <alignment horizontal="right"/>
    </xf>
    <xf numFmtId="0" fontId="11" fillId="0" borderId="16" xfId="1" applyFont="1" applyBorder="1" applyAlignment="1">
      <alignment horizontal="right"/>
    </xf>
    <xf numFmtId="4" fontId="0" fillId="0" borderId="19" xfId="0" applyNumberFormat="1" applyBorder="1"/>
    <xf numFmtId="0" fontId="18" fillId="0" borderId="42" xfId="0" applyFont="1" applyBorder="1" applyAlignment="1">
      <alignment horizontal="right" vertical="top" wrapText="1"/>
    </xf>
    <xf numFmtId="0" fontId="18" fillId="0" borderId="14" xfId="0" applyFont="1" applyBorder="1" applyAlignment="1">
      <alignment horizontal="center" wrapText="1"/>
    </xf>
    <xf numFmtId="0" fontId="0" fillId="0" borderId="24" xfId="0" applyFill="1" applyBorder="1"/>
    <xf numFmtId="0" fontId="0" fillId="0" borderId="12" xfId="0" applyFill="1" applyBorder="1"/>
    <xf numFmtId="0" fontId="12" fillId="0" borderId="55" xfId="1" applyFont="1" applyBorder="1" applyAlignment="1">
      <alignment horizontal="center"/>
    </xf>
    <xf numFmtId="0" fontId="0" fillId="0" borderId="45" xfId="0" applyBorder="1" applyAlignment="1">
      <alignment horizontal="right"/>
    </xf>
    <xf numFmtId="0" fontId="11" fillId="0" borderId="25" xfId="1" applyFont="1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18" fillId="0" borderId="17" xfId="0" applyFont="1" applyBorder="1" applyAlignment="1">
      <alignment horizontal="right" vertical="top" wrapText="1"/>
    </xf>
    <xf numFmtId="0" fontId="14" fillId="0" borderId="0" xfId="0" applyFont="1" applyBorder="1"/>
    <xf numFmtId="0" fontId="12" fillId="0" borderId="0" xfId="1" applyFont="1" applyBorder="1" applyAlignment="1">
      <alignment horizontal="center"/>
    </xf>
    <xf numFmtId="0" fontId="0" fillId="0" borderId="25" xfId="0" applyBorder="1"/>
    <xf numFmtId="4" fontId="0" fillId="0" borderId="20" xfId="0" applyNumberFormat="1" applyBorder="1"/>
    <xf numFmtId="0" fontId="0" fillId="0" borderId="4" xfId="0" applyFill="1" applyBorder="1"/>
    <xf numFmtId="4" fontId="0" fillId="0" borderId="0" xfId="0" applyNumberFormat="1" applyFill="1" applyBorder="1"/>
    <xf numFmtId="0" fontId="12" fillId="0" borderId="25" xfId="1" applyFont="1" applyBorder="1" applyAlignment="1">
      <alignment horizontal="center"/>
    </xf>
    <xf numFmtId="4" fontId="0" fillId="0" borderId="12" xfId="0" applyNumberFormat="1" applyFill="1" applyBorder="1"/>
    <xf numFmtId="49" fontId="0" fillId="0" borderId="50" xfId="0" applyNumberFormat="1" applyBorder="1"/>
    <xf numFmtId="0" fontId="12" fillId="0" borderId="4" xfId="1" applyFont="1" applyBorder="1" applyAlignment="1">
      <alignment horizontal="center"/>
    </xf>
    <xf numFmtId="0" fontId="11" fillId="0" borderId="53" xfId="1" applyFont="1" applyBorder="1" applyAlignment="1">
      <alignment horizontal="right" vertical="top"/>
    </xf>
    <xf numFmtId="0" fontId="18" fillId="0" borderId="53" xfId="0" applyFont="1" applyBorder="1" applyAlignment="1">
      <alignment horizontal="right" wrapText="1"/>
    </xf>
    <xf numFmtId="0" fontId="18" fillId="0" borderId="0" xfId="0" applyFont="1" applyBorder="1" applyAlignment="1">
      <alignment horizontal="center" wrapText="1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5" xfId="0" applyFill="1" applyBorder="1"/>
    <xf numFmtId="0" fontId="0" fillId="0" borderId="26" xfId="0" applyFill="1" applyBorder="1" applyAlignment="1">
      <alignment horizontal="right"/>
    </xf>
    <xf numFmtId="4" fontId="0" fillId="0" borderId="55" xfId="0" applyNumberFormat="1" applyBorder="1"/>
    <xf numFmtId="4" fontId="0" fillId="0" borderId="4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9" fillId="0" borderId="0" xfId="0" applyFont="1" applyBorder="1" applyAlignment="1">
      <alignment horizontal="center" vertical="top" wrapText="1"/>
    </xf>
    <xf numFmtId="0" fontId="0" fillId="0" borderId="34" xfId="0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14" fontId="0" fillId="0" borderId="26" xfId="0" applyNumberFormat="1" applyBorder="1"/>
    <xf numFmtId="0" fontId="0" fillId="0" borderId="5" xfId="0" applyFont="1" applyFill="1" applyBorder="1"/>
    <xf numFmtId="0" fontId="9" fillId="0" borderId="32" xfId="0" applyFont="1" applyBorder="1" applyAlignment="1">
      <alignment horizontal="center" vertical="top" wrapText="1"/>
    </xf>
    <xf numFmtId="0" fontId="14" fillId="0" borderId="21" xfId="0" applyFont="1" applyBorder="1" applyAlignment="1"/>
    <xf numFmtId="0" fontId="18" fillId="0" borderId="25" xfId="0" applyFont="1" applyBorder="1" applyAlignment="1">
      <alignment horizontal="right" vertical="top"/>
    </xf>
    <xf numFmtId="0" fontId="0" fillId="0" borderId="17" xfId="0" applyFill="1" applyBorder="1"/>
    <xf numFmtId="0" fontId="12" fillId="0" borderId="55" xfId="1" applyFont="1" applyBorder="1" applyAlignment="1">
      <alignment horizontal="right"/>
    </xf>
    <xf numFmtId="0" fontId="12" fillId="0" borderId="25" xfId="1" applyFont="1" applyBorder="1" applyAlignment="1">
      <alignment horizontal="right"/>
    </xf>
    <xf numFmtId="0" fontId="12" fillId="0" borderId="26" xfId="1" applyFont="1" applyBorder="1" applyAlignment="1">
      <alignment horizontal="center" vertical="center"/>
    </xf>
    <xf numFmtId="0" fontId="0" fillId="0" borderId="40" xfId="0" applyFont="1" applyFill="1" applyBorder="1"/>
    <xf numFmtId="0" fontId="18" fillId="0" borderId="53" xfId="0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top" wrapText="1"/>
    </xf>
    <xf numFmtId="0" fontId="18" fillId="0" borderId="55" xfId="0" applyFont="1" applyBorder="1" applyAlignment="1">
      <alignment horizontal="right" vertical="top" wrapText="1"/>
    </xf>
    <xf numFmtId="0" fontId="18" fillId="0" borderId="25" xfId="0" applyFont="1" applyBorder="1" applyAlignment="1">
      <alignment horizontal="right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4" fontId="0" fillId="0" borderId="32" xfId="0" applyNumberFormat="1" applyBorder="1"/>
    <xf numFmtId="0" fontId="0" fillId="0" borderId="4" xfId="0" applyBorder="1" applyAlignment="1">
      <alignment horizontal="right" vertical="top"/>
    </xf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14" fillId="0" borderId="55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14" fontId="0" fillId="0" borderId="55" xfId="0" applyNumberFormat="1" applyBorder="1"/>
    <xf numFmtId="0" fontId="0" fillId="0" borderId="40" xfId="0" applyFill="1" applyBorder="1"/>
    <xf numFmtId="0" fontId="0" fillId="0" borderId="50" xfId="0" applyFill="1" applyBorder="1"/>
    <xf numFmtId="0" fontId="0" fillId="0" borderId="44" xfId="0" applyFill="1" applyBorder="1"/>
    <xf numFmtId="0" fontId="0" fillId="0" borderId="32" xfId="0" applyBorder="1" applyAlignment="1">
      <alignment vertical="top"/>
    </xf>
    <xf numFmtId="0" fontId="9" fillId="0" borderId="26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0" fillId="0" borderId="44" xfId="0" applyFont="1" applyFill="1" applyBorder="1"/>
    <xf numFmtId="4" fontId="0" fillId="2" borderId="0" xfId="0" applyNumberFormat="1" applyFill="1" applyBorder="1"/>
    <xf numFmtId="0" fontId="18" fillId="0" borderId="55" xfId="0" applyFont="1" applyBorder="1" applyAlignment="1">
      <alignment horizontal="right" vertical="top"/>
    </xf>
    <xf numFmtId="0" fontId="11" fillId="0" borderId="1" xfId="1" applyFont="1" applyBorder="1" applyAlignment="1">
      <alignment horizontal="right" vertical="top"/>
    </xf>
    <xf numFmtId="0" fontId="18" fillId="0" borderId="26" xfId="0" applyFont="1" applyBorder="1" applyAlignment="1">
      <alignment horizontal="right" vertical="top"/>
    </xf>
    <xf numFmtId="0" fontId="0" fillId="0" borderId="34" xfId="0" applyBorder="1" applyAlignment="1"/>
    <xf numFmtId="0" fontId="0" fillId="0" borderId="26" xfId="0" applyBorder="1" applyAlignment="1">
      <alignment horizontal="right" vertical="top"/>
    </xf>
    <xf numFmtId="17" fontId="0" fillId="0" borderId="26" xfId="0" applyNumberFormat="1" applyBorder="1"/>
    <xf numFmtId="4" fontId="0" fillId="0" borderId="61" xfId="0" applyNumberFormat="1" applyBorder="1"/>
    <xf numFmtId="0" fontId="11" fillId="0" borderId="1" xfId="1" applyFont="1" applyBorder="1" applyAlignment="1">
      <alignment vertical="top"/>
    </xf>
    <xf numFmtId="0" fontId="11" fillId="0" borderId="4" xfId="1" applyFont="1" applyBorder="1" applyAlignment="1">
      <alignment vertical="top"/>
    </xf>
    <xf numFmtId="0" fontId="0" fillId="0" borderId="4" xfId="0" applyBorder="1" applyAlignment="1"/>
    <xf numFmtId="0" fontId="14" fillId="0" borderId="26" xfId="0" applyFont="1" applyBorder="1" applyAlignment="1">
      <alignment wrapText="1"/>
    </xf>
    <xf numFmtId="0" fontId="18" fillId="0" borderId="26" xfId="0" applyFont="1" applyBorder="1" applyAlignment="1">
      <alignment vertical="top"/>
    </xf>
    <xf numFmtId="0" fontId="18" fillId="0" borderId="1" xfId="0" applyFont="1" applyBorder="1" applyAlignment="1">
      <alignment wrapText="1"/>
    </xf>
    <xf numFmtId="0" fontId="14" fillId="0" borderId="43" xfId="0" applyFont="1" applyBorder="1"/>
    <xf numFmtId="0" fontId="14" fillId="0" borderId="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17" fontId="0" fillId="0" borderId="25" xfId="0" applyNumberFormat="1" applyBorder="1"/>
    <xf numFmtId="4" fontId="14" fillId="0" borderId="15" xfId="0" applyNumberFormat="1" applyFont="1" applyBorder="1"/>
    <xf numFmtId="0" fontId="14" fillId="0" borderId="37" xfId="0" applyFont="1" applyBorder="1" applyAlignment="1">
      <alignment wrapText="1"/>
    </xf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17" xfId="0" applyFill="1" applyBorder="1" applyAlignment="1">
      <alignment horizontal="left"/>
    </xf>
    <xf numFmtId="4" fontId="0" fillId="0" borderId="26" xfId="0" applyNumberFormat="1" applyFill="1" applyBorder="1"/>
    <xf numFmtId="0" fontId="0" fillId="0" borderId="49" xfId="0" applyFill="1" applyBorder="1"/>
    <xf numFmtId="0" fontId="0" fillId="0" borderId="6" xfId="0" applyFill="1" applyBorder="1" applyAlignment="1">
      <alignment horizontal="left"/>
    </xf>
    <xf numFmtId="0" fontId="11" fillId="0" borderId="28" xfId="1" applyFont="1" applyBorder="1" applyAlignment="1">
      <alignment horizontal="right" vertical="top"/>
    </xf>
    <xf numFmtId="0" fontId="10" fillId="0" borderId="3" xfId="0" applyFont="1" applyBorder="1" applyAlignment="1">
      <alignment horizontal="center"/>
    </xf>
    <xf numFmtId="0" fontId="0" fillId="0" borderId="34" xfId="0" applyFont="1" applyBorder="1"/>
    <xf numFmtId="0" fontId="14" fillId="0" borderId="64" xfId="0" applyFont="1" applyBorder="1" applyAlignment="1">
      <alignment horizontal="center"/>
    </xf>
    <xf numFmtId="0" fontId="0" fillId="0" borderId="51" xfId="0" applyFill="1" applyBorder="1" applyAlignment="1">
      <alignment horizontal="right"/>
    </xf>
    <xf numFmtId="14" fontId="0" fillId="0" borderId="25" xfId="0" applyNumberFormat="1" applyBorder="1"/>
    <xf numFmtId="14" fontId="0" fillId="0" borderId="55" xfId="0" applyNumberFormat="1" applyFill="1" applyBorder="1"/>
    <xf numFmtId="0" fontId="0" fillId="0" borderId="55" xfId="0" applyFill="1" applyBorder="1" applyAlignment="1">
      <alignment horizontal="left" vertical="top"/>
    </xf>
    <xf numFmtId="0" fontId="14" fillId="0" borderId="26" xfId="0" applyFont="1" applyBorder="1" applyAlignment="1">
      <alignment horizontal="center" wrapText="1"/>
    </xf>
    <xf numFmtId="0" fontId="14" fillId="0" borderId="55" xfId="0" applyFont="1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6" fillId="0" borderId="5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right" vertical="top" wrapText="1"/>
    </xf>
    <xf numFmtId="0" fontId="0" fillId="0" borderId="25" xfId="0" applyFill="1" applyBorder="1" applyAlignment="1">
      <alignment horizontal="left"/>
    </xf>
    <xf numFmtId="0" fontId="0" fillId="0" borderId="53" xfId="0" applyBorder="1" applyAlignment="1"/>
    <xf numFmtId="0" fontId="0" fillId="0" borderId="25" xfId="0" applyBorder="1" applyAlignment="1">
      <alignment horizontal="right" vertical="top"/>
    </xf>
    <xf numFmtId="0" fontId="18" fillId="0" borderId="53" xfId="0" applyFont="1" applyBorder="1" applyAlignment="1">
      <alignment wrapText="1"/>
    </xf>
    <xf numFmtId="0" fontId="18" fillId="0" borderId="45" xfId="0" applyFont="1" applyBorder="1" applyAlignment="1">
      <alignment horizontal="right" wrapText="1"/>
    </xf>
    <xf numFmtId="4" fontId="14" fillId="0" borderId="55" xfId="0" applyNumberFormat="1" applyFont="1" applyBorder="1"/>
    <xf numFmtId="0" fontId="0" fillId="0" borderId="35" xfId="0" applyFill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25" xfId="0" applyBorder="1" applyAlignment="1">
      <alignment horizontal="center" vertical="top" wrapText="1"/>
    </xf>
    <xf numFmtId="0" fontId="0" fillId="0" borderId="58" xfId="0" applyBorder="1" applyAlignment="1"/>
    <xf numFmtId="0" fontId="0" fillId="0" borderId="63" xfId="0" applyBorder="1"/>
    <xf numFmtId="0" fontId="9" fillId="0" borderId="55" xfId="0" applyFont="1" applyBorder="1" applyAlignment="1">
      <alignment horizontal="center" vertical="top" wrapText="1"/>
    </xf>
    <xf numFmtId="0" fontId="0" fillId="0" borderId="48" xfId="0" applyFill="1" applyBorder="1" applyAlignment="1">
      <alignment vertical="top"/>
    </xf>
    <xf numFmtId="0" fontId="0" fillId="0" borderId="63" xfId="0" applyFill="1" applyBorder="1"/>
    <xf numFmtId="0" fontId="0" fillId="0" borderId="65" xfId="0" applyFill="1" applyBorder="1"/>
    <xf numFmtId="0" fontId="0" fillId="0" borderId="0" xfId="0" applyBorder="1" applyAlignment="1"/>
    <xf numFmtId="0" fontId="18" fillId="0" borderId="10" xfId="0" applyFont="1" applyBorder="1" applyAlignment="1">
      <alignment horizontal="right" vertical="top" wrapText="1"/>
    </xf>
    <xf numFmtId="0" fontId="0" fillId="0" borderId="58" xfId="0" applyFill="1" applyBorder="1"/>
    <xf numFmtId="14" fontId="0" fillId="0" borderId="55" xfId="0" applyNumberFormat="1" applyBorder="1" applyAlignment="1"/>
    <xf numFmtId="0" fontId="12" fillId="0" borderId="26" xfId="1" applyFont="1" applyBorder="1" applyAlignment="1">
      <alignment horizontal="center"/>
    </xf>
    <xf numFmtId="0" fontId="0" fillId="0" borderId="48" xfId="0" applyFill="1" applyBorder="1"/>
    <xf numFmtId="0" fontId="0" fillId="0" borderId="55" xfId="0" applyBorder="1"/>
    <xf numFmtId="0" fontId="14" fillId="0" borderId="55" xfId="0" applyFont="1" applyBorder="1" applyAlignment="1">
      <alignment wrapText="1"/>
    </xf>
    <xf numFmtId="0" fontId="12" fillId="0" borderId="2" xfId="1" applyFont="1" applyBorder="1" applyAlignment="1">
      <alignment horizontal="center" wrapText="1"/>
    </xf>
    <xf numFmtId="0" fontId="0" fillId="0" borderId="72" xfId="0" applyFill="1" applyBorder="1"/>
    <xf numFmtId="0" fontId="0" fillId="0" borderId="39" xfId="0" applyFill="1" applyBorder="1"/>
    <xf numFmtId="0" fontId="9" fillId="0" borderId="34" xfId="0" applyFont="1" applyBorder="1" applyAlignment="1">
      <alignment horizontal="center" vertical="top" wrapText="1"/>
    </xf>
    <xf numFmtId="0" fontId="26" fillId="2" borderId="73" xfId="2" applyFont="1" applyFill="1" applyBorder="1"/>
    <xf numFmtId="0" fontId="26" fillId="2" borderId="74" xfId="2" applyFont="1" applyFill="1" applyBorder="1"/>
    <xf numFmtId="0" fontId="26" fillId="2" borderId="76" xfId="2" applyFont="1" applyFill="1" applyBorder="1" applyAlignment="1">
      <alignment horizontal="center"/>
    </xf>
    <xf numFmtId="0" fontId="26" fillId="2" borderId="77" xfId="2" applyFont="1" applyFill="1" applyBorder="1" applyAlignment="1">
      <alignment horizontal="center"/>
    </xf>
    <xf numFmtId="0" fontId="26" fillId="2" borderId="76" xfId="2" applyFont="1" applyFill="1" applyBorder="1" applyAlignment="1">
      <alignment horizontal="right" wrapText="1"/>
    </xf>
    <xf numFmtId="0" fontId="21" fillId="2" borderId="77" xfId="2" applyFont="1" applyFill="1" applyBorder="1" applyAlignment="1">
      <alignment vertical="top"/>
    </xf>
    <xf numFmtId="0" fontId="26" fillId="2" borderId="79" xfId="2" applyFont="1" applyFill="1" applyBorder="1" applyAlignment="1">
      <alignment horizontal="center" wrapText="1"/>
    </xf>
    <xf numFmtId="0" fontId="21" fillId="2" borderId="83" xfId="2" applyFont="1" applyFill="1" applyBorder="1"/>
    <xf numFmtId="0" fontId="21" fillId="2" borderId="84" xfId="2" applyFont="1" applyFill="1" applyBorder="1"/>
    <xf numFmtId="0" fontId="21" fillId="2" borderId="73" xfId="2" applyFont="1" applyFill="1" applyBorder="1"/>
    <xf numFmtId="0" fontId="21" fillId="2" borderId="9" xfId="2" applyFont="1" applyFill="1" applyBorder="1"/>
    <xf numFmtId="0" fontId="21" fillId="2" borderId="79" xfId="2" applyFont="1" applyFill="1" applyBorder="1" applyAlignment="1">
      <alignment vertical="top"/>
    </xf>
    <xf numFmtId="0" fontId="26" fillId="2" borderId="90" xfId="2" applyFont="1" applyFill="1" applyBorder="1"/>
    <xf numFmtId="0" fontId="26" fillId="2" borderId="0" xfId="2" applyFont="1" applyFill="1" applyBorder="1"/>
    <xf numFmtId="0" fontId="0" fillId="0" borderId="41" xfId="0" applyFont="1" applyFill="1" applyBorder="1"/>
    <xf numFmtId="0" fontId="0" fillId="0" borderId="12" xfId="0" applyBorder="1"/>
    <xf numFmtId="0" fontId="0" fillId="0" borderId="25" xfId="0" applyBorder="1" applyAlignment="1">
      <alignment horizontal="left" vertical="top"/>
    </xf>
    <xf numFmtId="0" fontId="12" fillId="0" borderId="34" xfId="1" applyFont="1" applyBorder="1" applyAlignment="1">
      <alignment horizontal="center"/>
    </xf>
    <xf numFmtId="0" fontId="0" fillId="0" borderId="6" xfId="0" applyBorder="1" applyAlignment="1"/>
    <xf numFmtId="0" fontId="0" fillId="0" borderId="30" xfId="0" applyFont="1" applyFill="1" applyBorder="1"/>
    <xf numFmtId="0" fontId="0" fillId="2" borderId="26" xfId="0" applyFill="1" applyBorder="1" applyAlignment="1">
      <alignment vertical="top"/>
    </xf>
    <xf numFmtId="0" fontId="0" fillId="2" borderId="55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5" xfId="0" applyFill="1" applyBorder="1"/>
    <xf numFmtId="0" fontId="0" fillId="0" borderId="18" xfId="0" applyFill="1" applyBorder="1"/>
    <xf numFmtId="0" fontId="12" fillId="0" borderId="25" xfId="1" applyFont="1" applyBorder="1" applyAlignment="1">
      <alignment horizontal="center" vertical="top"/>
    </xf>
    <xf numFmtId="0" fontId="0" fillId="0" borderId="65" xfId="0" applyBorder="1"/>
    <xf numFmtId="14" fontId="0" fillId="0" borderId="9" xfId="0" applyNumberFormat="1" applyBorder="1"/>
    <xf numFmtId="14" fontId="0" fillId="0" borderId="13" xfId="0" applyNumberFormat="1" applyBorder="1"/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89" xfId="0" applyFill="1" applyBorder="1" applyAlignment="1">
      <alignment horizontal="right"/>
    </xf>
    <xf numFmtId="0" fontId="26" fillId="2" borderId="82" xfId="2" applyFont="1" applyFill="1" applyBorder="1" applyAlignment="1">
      <alignment horizontal="right" wrapText="1"/>
    </xf>
    <xf numFmtId="0" fontId="26" fillId="2" borderId="84" xfId="2" applyFont="1" applyFill="1" applyBorder="1" applyAlignment="1">
      <alignment horizontal="right" wrapText="1"/>
    </xf>
    <xf numFmtId="49" fontId="26" fillId="2" borderId="92" xfId="2" applyNumberFormat="1" applyFont="1" applyFill="1" applyBorder="1" applyAlignment="1">
      <alignment vertical="top" wrapText="1"/>
    </xf>
    <xf numFmtId="49" fontId="26" fillId="2" borderId="93" xfId="2" applyNumberFormat="1" applyFont="1" applyFill="1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3" xfId="0" applyBorder="1" applyAlignment="1">
      <alignment vertical="center"/>
    </xf>
    <xf numFmtId="0" fontId="0" fillId="0" borderId="60" xfId="0" applyFill="1" applyBorder="1"/>
    <xf numFmtId="0" fontId="0" fillId="0" borderId="54" xfId="0" applyFill="1" applyBorder="1"/>
    <xf numFmtId="49" fontId="0" fillId="0" borderId="53" xfId="0" applyNumberFormat="1" applyBorder="1"/>
    <xf numFmtId="0" fontId="4" fillId="0" borderId="26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6" fillId="0" borderId="55" xfId="0" applyFont="1" applyBorder="1" applyAlignment="1">
      <alignment horizontal="center"/>
    </xf>
    <xf numFmtId="0" fontId="0" fillId="0" borderId="56" xfId="0" applyFill="1" applyBorder="1"/>
    <xf numFmtId="0" fontId="11" fillId="0" borderId="6" xfId="1" applyFont="1" applyBorder="1" applyAlignment="1">
      <alignment horizontal="right" vertical="top"/>
    </xf>
    <xf numFmtId="0" fontId="4" fillId="0" borderId="34" xfId="0" applyFont="1" applyBorder="1" applyAlignment="1">
      <alignment horizontal="center"/>
    </xf>
    <xf numFmtId="0" fontId="0" fillId="0" borderId="48" xfId="0" applyBorder="1" applyAlignment="1"/>
    <xf numFmtId="0" fontId="27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2" fillId="0" borderId="55" xfId="1" applyFont="1" applyBorder="1" applyAlignment="1">
      <alignment horizontal="center" vertical="center"/>
    </xf>
    <xf numFmtId="0" fontId="0" fillId="0" borderId="10" xfId="0" applyFont="1" applyFill="1" applyBorder="1"/>
    <xf numFmtId="0" fontId="12" fillId="0" borderId="23" xfId="1" applyFont="1" applyFill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0" fillId="0" borderId="64" xfId="0" applyBorder="1"/>
    <xf numFmtId="0" fontId="0" fillId="0" borderId="29" xfId="0" applyFill="1" applyBorder="1" applyAlignment="1">
      <alignment horizontal="right"/>
    </xf>
    <xf numFmtId="0" fontId="0" fillId="0" borderId="64" xfId="0" applyFill="1" applyBorder="1" applyAlignment="1">
      <alignment horizontal="right"/>
    </xf>
    <xf numFmtId="0" fontId="0" fillId="0" borderId="89" xfId="0" applyBorder="1" applyAlignment="1">
      <alignment horizontal="right"/>
    </xf>
    <xf numFmtId="0" fontId="0" fillId="0" borderId="29" xfId="0" applyBorder="1" applyAlignment="1">
      <alignment horizontal="right"/>
    </xf>
    <xf numFmtId="0" fontId="18" fillId="0" borderId="63" xfId="0" applyFont="1" applyBorder="1" applyAlignment="1">
      <alignment horizontal="right" wrapText="1"/>
    </xf>
    <xf numFmtId="0" fontId="18" fillId="0" borderId="67" xfId="0" applyFont="1" applyBorder="1" applyAlignment="1">
      <alignment horizontal="right" wrapText="1"/>
    </xf>
    <xf numFmtId="0" fontId="12" fillId="0" borderId="26" xfId="1" applyFont="1" applyBorder="1" applyAlignment="1">
      <alignment horizontal="right"/>
    </xf>
    <xf numFmtId="0" fontId="12" fillId="0" borderId="26" xfId="1" applyFont="1" applyFill="1" applyBorder="1" applyAlignment="1">
      <alignment horizontal="center"/>
    </xf>
    <xf numFmtId="0" fontId="0" fillId="0" borderId="97" xfId="0" applyBorder="1" applyAlignment="1">
      <alignment horizontal="right"/>
    </xf>
    <xf numFmtId="4" fontId="0" fillId="0" borderId="89" xfId="0" applyNumberFormat="1" applyBorder="1"/>
    <xf numFmtId="4" fontId="0" fillId="0" borderId="64" xfId="0" applyNumberFormat="1" applyBorder="1"/>
    <xf numFmtId="4" fontId="0" fillId="0" borderId="97" xfId="0" applyNumberFormat="1" applyBorder="1"/>
    <xf numFmtId="4" fontId="0" fillId="0" borderId="89" xfId="0" applyNumberFormat="1" applyFill="1" applyBorder="1"/>
    <xf numFmtId="4" fontId="0" fillId="0" borderId="10" xfId="0" applyNumberFormat="1" applyBorder="1"/>
    <xf numFmtId="0" fontId="0" fillId="0" borderId="89" xfId="0" applyBorder="1"/>
    <xf numFmtId="4" fontId="0" fillId="0" borderId="97" xfId="0" applyNumberFormat="1" applyFill="1" applyBorder="1"/>
    <xf numFmtId="0" fontId="0" fillId="0" borderId="51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100" xfId="0" applyNumberFormat="1" applyBorder="1"/>
    <xf numFmtId="4" fontId="0" fillId="0" borderId="63" xfId="0" applyNumberFormat="1" applyBorder="1"/>
    <xf numFmtId="4" fontId="0" fillId="0" borderId="66" xfId="0" applyNumberFormat="1" applyBorder="1"/>
    <xf numFmtId="0" fontId="23" fillId="0" borderId="66" xfId="0" applyFont="1" applyBorder="1"/>
    <xf numFmtId="4" fontId="0" fillId="0" borderId="66" xfId="0" applyNumberFormat="1" applyFill="1" applyBorder="1"/>
    <xf numFmtId="0" fontId="0" fillId="0" borderId="60" xfId="0" applyBorder="1" applyAlignment="1"/>
    <xf numFmtId="0" fontId="0" fillId="0" borderId="48" xfId="0" applyFont="1" applyFill="1" applyBorder="1"/>
    <xf numFmtId="0" fontId="0" fillId="0" borderId="97" xfId="0" applyFill="1" applyBorder="1" applyAlignment="1">
      <alignment horizontal="right"/>
    </xf>
    <xf numFmtId="0" fontId="0" fillId="0" borderId="64" xfId="0" applyBorder="1" applyAlignment="1">
      <alignment horizontal="right"/>
    </xf>
    <xf numFmtId="0" fontId="0" fillId="0" borderId="51" xfId="0" applyBorder="1" applyAlignment="1">
      <alignment horizontal="right"/>
    </xf>
    <xf numFmtId="0" fontId="0" fillId="0" borderId="43" xfId="0" applyFill="1" applyBorder="1"/>
    <xf numFmtId="0" fontId="0" fillId="0" borderId="53" xfId="0" applyFont="1" applyFill="1" applyBorder="1"/>
    <xf numFmtId="4" fontId="0" fillId="0" borderId="39" xfId="0" applyNumberFormat="1" applyBorder="1"/>
    <xf numFmtId="0" fontId="0" fillId="0" borderId="56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7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101" xfId="0" applyNumberFormat="1" applyBorder="1"/>
    <xf numFmtId="4" fontId="0" fillId="0" borderId="70" xfId="0" applyNumberFormat="1" applyBorder="1"/>
    <xf numFmtId="4" fontId="0" fillId="0" borderId="40" xfId="0" applyNumberFormat="1" applyBorder="1"/>
    <xf numFmtId="4" fontId="0" fillId="0" borderId="50" xfId="0" applyNumberFormat="1" applyFill="1" applyBorder="1"/>
    <xf numFmtId="4" fontId="0" fillId="0" borderId="65" xfId="0" applyNumberFormat="1" applyBorder="1"/>
    <xf numFmtId="4" fontId="0" fillId="0" borderId="96" xfId="0" applyNumberFormat="1" applyBorder="1"/>
    <xf numFmtId="4" fontId="0" fillId="0" borderId="67" xfId="0" applyNumberFormat="1" applyBorder="1"/>
    <xf numFmtId="4" fontId="0" fillId="0" borderId="65" xfId="0" applyNumberFormat="1" applyFill="1" applyBorder="1"/>
    <xf numFmtId="0" fontId="0" fillId="0" borderId="67" xfId="0" applyFill="1" applyBorder="1"/>
    <xf numFmtId="4" fontId="0" fillId="0" borderId="67" xfId="0" applyNumberFormat="1" applyFill="1" applyBorder="1"/>
    <xf numFmtId="0" fontId="0" fillId="0" borderId="67" xfId="0" applyBorder="1"/>
    <xf numFmtId="0" fontId="12" fillId="0" borderId="24" xfId="1" applyFont="1" applyBorder="1" applyAlignment="1">
      <alignment horizontal="right" vertical="top"/>
    </xf>
    <xf numFmtId="0" fontId="0" fillId="0" borderId="45" xfId="0" applyBorder="1" applyAlignment="1">
      <alignment horizontal="center" wrapText="1"/>
    </xf>
    <xf numFmtId="0" fontId="14" fillId="0" borderId="63" xfId="0" applyFont="1" applyBorder="1" applyAlignment="1">
      <alignment horizontal="center" wrapText="1"/>
    </xf>
    <xf numFmtId="0" fontId="0" fillId="0" borderId="67" xfId="0" applyBorder="1" applyAlignment="1">
      <alignment horizontal="center" wrapText="1"/>
    </xf>
    <xf numFmtId="0" fontId="0" fillId="0" borderId="97" xfId="0" applyFill="1" applyBorder="1"/>
    <xf numFmtId="0" fontId="0" fillId="0" borderId="45" xfId="0" applyBorder="1" applyAlignment="1">
      <alignment horizontal="right" vertical="top"/>
    </xf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3" xfId="0" applyBorder="1"/>
    <xf numFmtId="49" fontId="14" fillId="0" borderId="53" xfId="0" applyNumberFormat="1" applyFont="1" applyBorder="1"/>
    <xf numFmtId="0" fontId="0" fillId="0" borderId="70" xfId="0" applyBorder="1"/>
    <xf numFmtId="0" fontId="14" fillId="0" borderId="3" xfId="0" applyFont="1" applyBorder="1" applyAlignment="1">
      <alignment wrapText="1"/>
    </xf>
    <xf numFmtId="0" fontId="27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0" fillId="0" borderId="35" xfId="0" applyBorder="1" applyAlignment="1">
      <alignment vertical="center"/>
    </xf>
    <xf numFmtId="0" fontId="0" fillId="0" borderId="89" xfId="0" applyFill="1" applyBorder="1"/>
    <xf numFmtId="0" fontId="12" fillId="0" borderId="55" xfId="1" applyFont="1" applyFill="1" applyBorder="1" applyAlignment="1">
      <alignment horizontal="center"/>
    </xf>
    <xf numFmtId="4" fontId="0" fillId="0" borderId="71" xfId="0" applyNumberFormat="1" applyBorder="1"/>
    <xf numFmtId="0" fontId="0" fillId="0" borderId="28" xfId="0" applyFill="1" applyBorder="1" applyAlignment="1">
      <alignment vertical="top"/>
    </xf>
    <xf numFmtId="4" fontId="0" fillId="0" borderId="47" xfId="0" applyNumberFormat="1" applyBorder="1"/>
    <xf numFmtId="164" fontId="0" fillId="0" borderId="25" xfId="0" applyNumberFormat="1" applyBorder="1"/>
    <xf numFmtId="0" fontId="11" fillId="0" borderId="54" xfId="1" applyFont="1" applyBorder="1" applyAlignment="1">
      <alignment horizontal="right"/>
    </xf>
    <xf numFmtId="0" fontId="12" fillId="0" borderId="12" xfId="1" applyFont="1" applyBorder="1" applyAlignment="1">
      <alignment horizontal="right" vertical="top"/>
    </xf>
    <xf numFmtId="0" fontId="11" fillId="0" borderId="48" xfId="1" applyFont="1" applyBorder="1" applyAlignment="1">
      <alignment horizontal="right"/>
    </xf>
    <xf numFmtId="0" fontId="11" fillId="0" borderId="30" xfId="1" applyFont="1" applyBorder="1" applyAlignment="1">
      <alignment horizontal="right"/>
    </xf>
    <xf numFmtId="0" fontId="0" fillId="0" borderId="46" xfId="0" applyBorder="1"/>
    <xf numFmtId="0" fontId="0" fillId="0" borderId="71" xfId="0" applyBorder="1"/>
    <xf numFmtId="0" fontId="0" fillId="0" borderId="47" xfId="0" applyBorder="1"/>
    <xf numFmtId="4" fontId="0" fillId="0" borderId="63" xfId="0" applyNumberFormat="1" applyFill="1" applyBorder="1"/>
    <xf numFmtId="4" fontId="0" fillId="0" borderId="96" xfId="0" applyNumberFormat="1" applyFill="1" applyBorder="1"/>
    <xf numFmtId="0" fontId="0" fillId="0" borderId="63" xfId="0" applyBorder="1" applyAlignment="1">
      <alignment horizontal="center" vertical="top"/>
    </xf>
    <xf numFmtId="0" fontId="10" fillId="0" borderId="9" xfId="0" applyFont="1" applyBorder="1" applyAlignment="1">
      <alignment horizontal="center"/>
    </xf>
    <xf numFmtId="0" fontId="21" fillId="2" borderId="91" xfId="2" applyFont="1" applyFill="1" applyBorder="1" applyAlignment="1">
      <alignment vertical="top"/>
    </xf>
    <xf numFmtId="0" fontId="21" fillId="2" borderId="88" xfId="2" applyFont="1" applyFill="1" applyBorder="1"/>
    <xf numFmtId="0" fontId="21" fillId="2" borderId="45" xfId="2" applyFont="1" applyFill="1" applyBorder="1"/>
    <xf numFmtId="0" fontId="0" fillId="0" borderId="25" xfId="0" applyBorder="1" applyAlignment="1">
      <alignment horizontal="right"/>
    </xf>
    <xf numFmtId="4" fontId="0" fillId="0" borderId="68" xfId="0" applyNumberFormat="1" applyBorder="1"/>
    <xf numFmtId="0" fontId="0" fillId="0" borderId="29" xfId="0" applyFill="1" applyBorder="1"/>
    <xf numFmtId="4" fontId="0" fillId="0" borderId="46" xfId="0" applyNumberFormat="1" applyBorder="1"/>
    <xf numFmtId="0" fontId="12" fillId="0" borderId="63" xfId="1" applyFont="1" applyFill="1" applyBorder="1" applyAlignment="1">
      <alignment horizontal="center"/>
    </xf>
    <xf numFmtId="0" fontId="0" fillId="0" borderId="58" xfId="0" applyBorder="1" applyAlignment="1">
      <alignment vertical="top" wrapText="1"/>
    </xf>
    <xf numFmtId="0" fontId="0" fillId="0" borderId="48" xfId="0" applyBorder="1" applyAlignment="1">
      <alignment vertical="top" wrapText="1"/>
    </xf>
    <xf numFmtId="0" fontId="0" fillId="0" borderId="45" xfId="0" applyBorder="1" applyAlignment="1">
      <alignment vertical="top"/>
    </xf>
    <xf numFmtId="0" fontId="0" fillId="0" borderId="45" xfId="0" applyBorder="1"/>
    <xf numFmtId="0" fontId="0" fillId="0" borderId="17" xfId="0" applyBorder="1" applyAlignment="1"/>
    <xf numFmtId="0" fontId="0" fillId="0" borderId="89" xfId="0" applyBorder="1" applyAlignment="1">
      <alignment vertical="top"/>
    </xf>
    <xf numFmtId="14" fontId="0" fillId="0" borderId="58" xfId="0" applyNumberFormat="1" applyBorder="1"/>
    <xf numFmtId="4" fontId="0" fillId="0" borderId="61" xfId="0" applyNumberFormat="1" applyFill="1" applyBorder="1"/>
    <xf numFmtId="4" fontId="0" fillId="0" borderId="55" xfId="0" applyNumberFormat="1" applyFill="1" applyBorder="1"/>
    <xf numFmtId="4" fontId="0" fillId="0" borderId="72" xfId="0" applyNumberFormat="1" applyFill="1" applyBorder="1"/>
    <xf numFmtId="0" fontId="12" fillId="0" borderId="16" xfId="1" applyFont="1" applyBorder="1" applyAlignment="1">
      <alignment horizontal="right" vertical="top"/>
    </xf>
    <xf numFmtId="0" fontId="11" fillId="0" borderId="17" xfId="1" applyFont="1" applyBorder="1" applyAlignment="1">
      <alignment horizontal="right"/>
    </xf>
    <xf numFmtId="4" fontId="0" fillId="0" borderId="14" xfId="0" applyNumberFormat="1" applyBorder="1"/>
    <xf numFmtId="0" fontId="11" fillId="0" borderId="6" xfId="1" applyFont="1" applyBorder="1" applyAlignment="1">
      <alignment horizontal="right"/>
    </xf>
    <xf numFmtId="0" fontId="0" fillId="0" borderId="33" xfId="0" applyBorder="1"/>
    <xf numFmtId="0" fontId="12" fillId="0" borderId="26" xfId="1" applyFont="1" applyBorder="1" applyAlignment="1">
      <alignment horizontal="right" vertical="top"/>
    </xf>
    <xf numFmtId="0" fontId="19" fillId="0" borderId="25" xfId="0" applyFont="1" applyBorder="1" applyAlignment="1">
      <alignment horizontal="right" vertical="top"/>
    </xf>
    <xf numFmtId="0" fontId="0" fillId="0" borderId="26" xfId="0" applyBorder="1" applyAlignment="1">
      <alignment vertical="top" wrapText="1"/>
    </xf>
    <xf numFmtId="0" fontId="0" fillId="0" borderId="28" xfId="0" applyFill="1" applyBorder="1"/>
    <xf numFmtId="0" fontId="26" fillId="2" borderId="82" xfId="2" applyFont="1" applyFill="1" applyBorder="1" applyAlignment="1">
      <alignment horizontal="center"/>
    </xf>
    <xf numFmtId="0" fontId="26" fillId="2" borderId="84" xfId="2" applyFont="1" applyFill="1" applyBorder="1" applyAlignment="1">
      <alignment horizontal="center"/>
    </xf>
    <xf numFmtId="0" fontId="26" fillId="2" borderId="86" xfId="2" applyFont="1" applyFill="1" applyBorder="1" applyAlignment="1">
      <alignment horizontal="right"/>
    </xf>
    <xf numFmtId="0" fontId="21" fillId="2" borderId="89" xfId="2" applyFont="1" applyFill="1" applyBorder="1" applyAlignment="1">
      <alignment horizontal="right"/>
    </xf>
    <xf numFmtId="0" fontId="21" fillId="2" borderId="29" xfId="2" applyFont="1" applyFill="1" applyBorder="1"/>
    <xf numFmtId="0" fontId="21" fillId="2" borderId="51" xfId="2" applyFont="1" applyFill="1" applyBorder="1" applyAlignment="1">
      <alignment horizontal="right"/>
    </xf>
    <xf numFmtId="0" fontId="26" fillId="2" borderId="85" xfId="2" applyFont="1" applyFill="1" applyBorder="1" applyAlignment="1">
      <alignment horizontal="right"/>
    </xf>
    <xf numFmtId="0" fontId="0" fillId="0" borderId="35" xfId="0" applyBorder="1"/>
    <xf numFmtId="0" fontId="23" fillId="0" borderId="70" xfId="0" applyFont="1" applyBorder="1"/>
    <xf numFmtId="4" fontId="26" fillId="2" borderId="98" xfId="2" applyNumberFormat="1" applyFont="1" applyFill="1" applyBorder="1"/>
    <xf numFmtId="4" fontId="21" fillId="2" borderId="96" xfId="2" applyNumberFormat="1" applyFont="1" applyFill="1" applyBorder="1"/>
    <xf numFmtId="4" fontId="21" fillId="2" borderId="66" xfId="2" applyNumberFormat="1" applyFont="1" applyFill="1" applyBorder="1"/>
    <xf numFmtId="4" fontId="21" fillId="2" borderId="67" xfId="2" applyNumberFormat="1" applyFont="1" applyFill="1" applyBorder="1"/>
    <xf numFmtId="4" fontId="26" fillId="2" borderId="79" xfId="2" applyNumberFormat="1" applyFont="1" applyFill="1" applyBorder="1"/>
    <xf numFmtId="0" fontId="0" fillId="0" borderId="3" xfId="0" applyFill="1" applyBorder="1" applyAlignment="1"/>
    <xf numFmtId="4" fontId="0" fillId="0" borderId="96" xfId="0" applyNumberFormat="1" applyBorder="1" applyAlignment="1">
      <alignment vertical="top"/>
    </xf>
    <xf numFmtId="0" fontId="0" fillId="0" borderId="66" xfId="0" applyBorder="1" applyAlignment="1">
      <alignment vertical="top"/>
    </xf>
    <xf numFmtId="0" fontId="12" fillId="0" borderId="6" xfId="1" applyFont="1" applyBorder="1" applyAlignment="1">
      <alignment horizontal="center"/>
    </xf>
    <xf numFmtId="0" fontId="12" fillId="0" borderId="26" xfId="1" applyFont="1" applyBorder="1" applyAlignment="1">
      <alignment horizontal="center" vertical="top"/>
    </xf>
    <xf numFmtId="49" fontId="27" fillId="0" borderId="26" xfId="0" applyNumberFormat="1" applyFont="1" applyBorder="1" applyAlignment="1">
      <alignment horizontal="center" vertical="center"/>
    </xf>
    <xf numFmtId="0" fontId="14" fillId="0" borderId="55" xfId="0" applyFont="1" applyBorder="1" applyAlignment="1"/>
    <xf numFmtId="0" fontId="0" fillId="0" borderId="66" xfId="0" applyBorder="1" applyAlignment="1">
      <alignment horizontal="right"/>
    </xf>
    <xf numFmtId="4" fontId="0" fillId="0" borderId="66" xfId="0" applyNumberFormat="1" applyFill="1" applyBorder="1" applyAlignment="1">
      <alignment vertical="top"/>
    </xf>
    <xf numFmtId="4" fontId="0" fillId="0" borderId="96" xfId="0" applyNumberFormat="1" applyBorder="1" applyAlignment="1">
      <alignment horizontal="right"/>
    </xf>
    <xf numFmtId="4" fontId="14" fillId="0" borderId="65" xfId="0" applyNumberFormat="1" applyFont="1" applyBorder="1"/>
    <xf numFmtId="4" fontId="6" fillId="0" borderId="66" xfId="0" applyNumberFormat="1" applyFont="1" applyBorder="1"/>
    <xf numFmtId="0" fontId="0" fillId="0" borderId="58" xfId="0" applyFill="1" applyBorder="1" applyAlignment="1">
      <alignment wrapText="1"/>
    </xf>
    <xf numFmtId="49" fontId="27" fillId="0" borderId="25" xfId="0" applyNumberFormat="1" applyFont="1" applyBorder="1" applyAlignment="1">
      <alignment vertical="top"/>
    </xf>
    <xf numFmtId="49" fontId="27" fillId="0" borderId="55" xfId="0" applyNumberFormat="1" applyFont="1" applyBorder="1" applyAlignment="1">
      <alignment vertical="top"/>
    </xf>
    <xf numFmtId="0" fontId="0" fillId="0" borderId="51" xfId="0" applyBorder="1" applyAlignment="1"/>
    <xf numFmtId="0" fontId="0" fillId="0" borderId="13" xfId="0" applyBorder="1"/>
    <xf numFmtId="0" fontId="0" fillId="0" borderId="54" xfId="0" applyBorder="1"/>
    <xf numFmtId="0" fontId="14" fillId="0" borderId="25" xfId="0" applyFont="1" applyBorder="1" applyAlignment="1">
      <alignment horizontal="center"/>
    </xf>
    <xf numFmtId="0" fontId="12" fillId="0" borderId="55" xfId="1" applyFont="1" applyBorder="1" applyAlignment="1">
      <alignment horizontal="center" vertical="top"/>
    </xf>
    <xf numFmtId="4" fontId="0" fillId="0" borderId="70" xfId="0" applyNumberFormat="1" applyFill="1" applyBorder="1"/>
    <xf numFmtId="4" fontId="0" fillId="0" borderId="47" xfId="0" applyNumberFormat="1" applyFill="1" applyBorder="1"/>
    <xf numFmtId="0" fontId="0" fillId="0" borderId="70" xfId="0" applyBorder="1" applyAlignment="1">
      <alignment vertical="top"/>
    </xf>
    <xf numFmtId="4" fontId="0" fillId="0" borderId="71" xfId="0" applyNumberFormat="1" applyBorder="1" applyAlignment="1">
      <alignment vertical="top"/>
    </xf>
    <xf numFmtId="4" fontId="0" fillId="0" borderId="70" xfId="0" applyNumberFormat="1" applyFill="1" applyBorder="1" applyAlignment="1">
      <alignment vertical="top"/>
    </xf>
    <xf numFmtId="0" fontId="0" fillId="0" borderId="96" xfId="0" applyFill="1" applyBorder="1" applyAlignment="1">
      <alignment horizontal="right"/>
    </xf>
    <xf numFmtId="0" fontId="0" fillId="0" borderId="67" xfId="0" applyBorder="1" applyAlignment="1">
      <alignment horizontal="right"/>
    </xf>
    <xf numFmtId="0" fontId="0" fillId="0" borderId="66" xfId="0" applyFill="1" applyBorder="1" applyAlignment="1">
      <alignment horizontal="right" vertical="top"/>
    </xf>
    <xf numFmtId="0" fontId="0" fillId="0" borderId="24" xfId="0" applyBorder="1"/>
    <xf numFmtId="0" fontId="0" fillId="0" borderId="21" xfId="0" applyFill="1" applyBorder="1"/>
    <xf numFmtId="0" fontId="0" fillId="0" borderId="15" xfId="0" applyFill="1" applyBorder="1"/>
    <xf numFmtId="0" fontId="12" fillId="0" borderId="43" xfId="1" applyFont="1" applyFill="1" applyBorder="1" applyAlignment="1">
      <alignment horizontal="center"/>
    </xf>
    <xf numFmtId="4" fontId="0" fillId="0" borderId="71" xfId="0" applyNumberFormat="1" applyFill="1" applyBorder="1"/>
    <xf numFmtId="4" fontId="0" fillId="0" borderId="46" xfId="0" applyNumberFormat="1" applyFill="1" applyBorder="1"/>
    <xf numFmtId="4" fontId="0" fillId="0" borderId="101" xfId="0" applyNumberFormat="1" applyFill="1" applyBorder="1"/>
    <xf numFmtId="0" fontId="12" fillId="0" borderId="26" xfId="1" applyFont="1" applyFill="1" applyBorder="1" applyAlignment="1">
      <alignment horizontal="center" wrapText="1"/>
    </xf>
    <xf numFmtId="0" fontId="12" fillId="0" borderId="25" xfId="1" applyFont="1" applyBorder="1" applyAlignment="1">
      <alignment horizontal="center" wrapText="1"/>
    </xf>
    <xf numFmtId="0" fontId="0" fillId="0" borderId="66" xfId="0" applyFill="1" applyBorder="1"/>
    <xf numFmtId="4" fontId="0" fillId="0" borderId="18" xfId="0" applyNumberFormat="1" applyFill="1" applyBorder="1"/>
    <xf numFmtId="0" fontId="0" fillId="0" borderId="68" xfId="0" applyFont="1" applyFill="1" applyBorder="1"/>
    <xf numFmtId="0" fontId="0" fillId="0" borderId="64" xfId="0" applyFill="1" applyBorder="1"/>
    <xf numFmtId="0" fontId="0" fillId="0" borderId="36" xfId="0" applyFill="1" applyBorder="1"/>
    <xf numFmtId="0" fontId="0" fillId="0" borderId="97" xfId="0" applyFill="1" applyBorder="1" applyAlignment="1"/>
    <xf numFmtId="0" fontId="0" fillId="0" borderId="29" xfId="0" applyFill="1" applyBorder="1" applyAlignment="1"/>
    <xf numFmtId="0" fontId="0" fillId="0" borderId="51" xfId="0" applyFill="1" applyBorder="1" applyAlignment="1">
      <alignment horizontal="right" vertical="top"/>
    </xf>
    <xf numFmtId="0" fontId="0" fillId="0" borderId="101" xfId="0" applyBorder="1"/>
    <xf numFmtId="4" fontId="0" fillId="0" borderId="63" xfId="0" applyNumberFormat="1" applyFont="1" applyBorder="1"/>
    <xf numFmtId="4" fontId="0" fillId="0" borderId="25" xfId="0" applyNumberFormat="1" applyFill="1" applyBorder="1"/>
    <xf numFmtId="0" fontId="12" fillId="0" borderId="35" xfId="1" applyFont="1" applyBorder="1" applyAlignment="1">
      <alignment horizontal="right"/>
    </xf>
    <xf numFmtId="0" fontId="12" fillId="0" borderId="25" xfId="1" applyFont="1" applyBorder="1" applyAlignment="1"/>
    <xf numFmtId="0" fontId="26" fillId="2" borderId="82" xfId="2" applyFont="1" applyFill="1" applyBorder="1" applyAlignment="1">
      <alignment horizontal="center" wrapText="1"/>
    </xf>
    <xf numFmtId="0" fontId="21" fillId="2" borderId="95" xfId="2" applyFont="1" applyFill="1" applyBorder="1"/>
    <xf numFmtId="0" fontId="26" fillId="2" borderId="73" xfId="2" applyFont="1" applyFill="1" applyBorder="1" applyAlignment="1">
      <alignment vertical="top"/>
    </xf>
    <xf numFmtId="0" fontId="0" fillId="0" borderId="42" xfId="0" applyBorder="1" applyAlignment="1">
      <alignment vertical="top"/>
    </xf>
    <xf numFmtId="4" fontId="0" fillId="2" borderId="66" xfId="0" applyNumberFormat="1" applyFill="1" applyBorder="1"/>
    <xf numFmtId="0" fontId="0" fillId="0" borderId="52" xfId="0" applyBorder="1"/>
    <xf numFmtId="0" fontId="14" fillId="0" borderId="26" xfId="0" applyFont="1" applyBorder="1" applyAlignment="1">
      <alignment vertical="center"/>
    </xf>
    <xf numFmtId="0" fontId="0" fillId="0" borderId="65" xfId="0" applyBorder="1" applyAlignment="1">
      <alignment horizontal="center" vertical="top"/>
    </xf>
    <xf numFmtId="0" fontId="3" fillId="0" borderId="55" xfId="0" applyFont="1" applyBorder="1"/>
    <xf numFmtId="0" fontId="21" fillId="2" borderId="99" xfId="2" applyFont="1" applyFill="1" applyBorder="1" applyAlignment="1">
      <alignment horizontal="right"/>
    </xf>
    <xf numFmtId="4" fontId="21" fillId="2" borderId="25" xfId="2" applyNumberFormat="1" applyFont="1" applyFill="1" applyBorder="1"/>
    <xf numFmtId="0" fontId="21" fillId="2" borderId="82" xfId="2" applyFont="1" applyFill="1" applyBorder="1"/>
    <xf numFmtId="0" fontId="21" fillId="2" borderId="83" xfId="2" applyFont="1" applyFill="1" applyBorder="1" applyAlignment="1"/>
    <xf numFmtId="0" fontId="21" fillId="2" borderId="84" xfId="2" applyFont="1" applyFill="1" applyBorder="1" applyAlignment="1"/>
    <xf numFmtId="0" fontId="3" fillId="0" borderId="43" xfId="0" applyFont="1" applyFill="1" applyBorder="1"/>
    <xf numFmtId="49" fontId="21" fillId="2" borderId="75" xfId="2" applyNumberFormat="1" applyFont="1" applyFill="1" applyBorder="1"/>
    <xf numFmtId="0" fontId="26" fillId="2" borderId="106" xfId="2" applyFont="1" applyFill="1" applyBorder="1" applyAlignment="1">
      <alignment horizontal="right"/>
    </xf>
    <xf numFmtId="4" fontId="26" fillId="2" borderId="55" xfId="2" applyNumberFormat="1" applyFont="1" applyFill="1" applyBorder="1"/>
    <xf numFmtId="0" fontId="26" fillId="2" borderId="62" xfId="2" applyFont="1" applyFill="1" applyBorder="1"/>
    <xf numFmtId="0" fontId="26" fillId="2" borderId="62" xfId="2" applyFont="1" applyFill="1" applyBorder="1" applyAlignment="1">
      <alignment vertical="top"/>
    </xf>
    <xf numFmtId="0" fontId="26" fillId="2" borderId="103" xfId="2" applyFont="1" applyFill="1" applyBorder="1" applyAlignment="1">
      <alignment horizontal="right"/>
    </xf>
    <xf numFmtId="4" fontId="26" fillId="2" borderId="77" xfId="2" applyNumberFormat="1" applyFont="1" applyFill="1" applyBorder="1"/>
    <xf numFmtId="49" fontId="26" fillId="2" borderId="78" xfId="2" applyNumberFormat="1" applyFont="1" applyFill="1" applyBorder="1"/>
    <xf numFmtId="4" fontId="0" fillId="0" borderId="45" xfId="0" applyNumberFormat="1" applyBorder="1"/>
    <xf numFmtId="4" fontId="0" fillId="0" borderId="102" xfId="0" applyNumberFormat="1" applyBorder="1"/>
    <xf numFmtId="4" fontId="0" fillId="0" borderId="69" xfId="0" applyNumberFormat="1" applyBorder="1"/>
    <xf numFmtId="0" fontId="0" fillId="0" borderId="102" xfId="0" applyFill="1" applyBorder="1"/>
    <xf numFmtId="0" fontId="0" fillId="0" borderId="69" xfId="0" applyFill="1" applyBorder="1"/>
    <xf numFmtId="0" fontId="0" fillId="0" borderId="9" xfId="0" applyBorder="1" applyAlignment="1">
      <alignment horizontal="center" vertical="top"/>
    </xf>
    <xf numFmtId="49" fontId="22" fillId="0" borderId="48" xfId="0" applyNumberFormat="1" applyFont="1" applyBorder="1" applyAlignment="1">
      <alignment horizontal="center" vertical="center" wrapText="1"/>
    </xf>
    <xf numFmtId="49" fontId="14" fillId="0" borderId="68" xfId="0" applyNumberFormat="1" applyFont="1" applyBorder="1" applyAlignment="1">
      <alignment horizontal="center" vertical="center" wrapText="1"/>
    </xf>
    <xf numFmtId="49" fontId="14" fillId="0" borderId="89" xfId="0" applyNumberFormat="1" applyFont="1" applyBorder="1" applyAlignment="1">
      <alignment horizontal="center" vertical="center" wrapText="1"/>
    </xf>
    <xf numFmtId="0" fontId="0" fillId="0" borderId="64" xfId="0" applyBorder="1" applyAlignment="1">
      <alignment wrapText="1"/>
    </xf>
    <xf numFmtId="0" fontId="0" fillId="0" borderId="89" xfId="0" applyBorder="1" applyAlignment="1">
      <alignment wrapText="1"/>
    </xf>
    <xf numFmtId="49" fontId="0" fillId="0" borderId="58" xfId="0" applyNumberFormat="1" applyBorder="1"/>
    <xf numFmtId="49" fontId="0" fillId="0" borderId="48" xfId="0" applyNumberFormat="1" applyBorder="1"/>
    <xf numFmtId="0" fontId="0" fillId="0" borderId="34" xfId="0" applyBorder="1" applyAlignment="1">
      <alignment vertical="top" wrapText="1"/>
    </xf>
    <xf numFmtId="0" fontId="0" fillId="0" borderId="4" xfId="0" applyBorder="1"/>
    <xf numFmtId="0" fontId="0" fillId="0" borderId="7" xfId="0" applyBorder="1" applyAlignment="1">
      <alignment vertical="top" wrapText="1"/>
    </xf>
    <xf numFmtId="0" fontId="26" fillId="2" borderId="107" xfId="2" applyFont="1" applyFill="1" applyBorder="1" applyAlignment="1">
      <alignment horizontal="center" wrapText="1"/>
    </xf>
    <xf numFmtId="49" fontId="21" fillId="2" borderId="9" xfId="2" applyNumberFormat="1" applyFont="1" applyFill="1" applyBorder="1" applyAlignment="1">
      <alignment vertical="top" wrapText="1"/>
    </xf>
    <xf numFmtId="4" fontId="0" fillId="0" borderId="57" xfId="0" applyNumberFormat="1" applyBorder="1"/>
    <xf numFmtId="4" fontId="0" fillId="0" borderId="108" xfId="0" applyNumberFormat="1" applyBorder="1"/>
    <xf numFmtId="0" fontId="0" fillId="0" borderId="101" xfId="0" applyFill="1" applyBorder="1"/>
    <xf numFmtId="0" fontId="0" fillId="0" borderId="70" xfId="0" applyFill="1" applyBorder="1"/>
    <xf numFmtId="4" fontId="0" fillId="0" borderId="100" xfId="0" applyNumberFormat="1" applyFill="1" applyBorder="1"/>
    <xf numFmtId="4" fontId="0" fillId="0" borderId="34" xfId="0" applyNumberFormat="1" applyFill="1" applyBorder="1"/>
    <xf numFmtId="0" fontId="14" fillId="0" borderId="10" xfId="0" applyFont="1" applyBorder="1" applyAlignment="1">
      <alignment vertical="top"/>
    </xf>
    <xf numFmtId="49" fontId="27" fillId="0" borderId="26" xfId="0" applyNumberFormat="1" applyFont="1" applyBorder="1" applyAlignment="1">
      <alignment vertical="center" wrapText="1"/>
    </xf>
    <xf numFmtId="0" fontId="0" fillId="2" borderId="45" xfId="0" applyFill="1" applyBorder="1"/>
    <xf numFmtId="0" fontId="0" fillId="2" borderId="51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7" xfId="0" applyNumberFormat="1" applyFill="1" applyBorder="1"/>
    <xf numFmtId="0" fontId="0" fillId="0" borderId="19" xfId="0" applyFill="1" applyBorder="1"/>
    <xf numFmtId="0" fontId="14" fillId="0" borderId="33" xfId="0" applyFont="1" applyBorder="1" applyAlignment="1">
      <alignment vertical="center"/>
    </xf>
    <xf numFmtId="0" fontId="0" fillId="0" borderId="9" xfId="0" applyFill="1" applyBorder="1" applyAlignment="1">
      <alignment vertical="top"/>
    </xf>
    <xf numFmtId="0" fontId="0" fillId="0" borderId="89" xfId="0" applyFill="1" applyBorder="1" applyAlignment="1">
      <alignment horizontal="right" vertical="top"/>
    </xf>
    <xf numFmtId="4" fontId="29" fillId="0" borderId="18" xfId="0" applyNumberFormat="1" applyFont="1" applyFill="1" applyBorder="1" applyAlignment="1">
      <alignment vertical="top"/>
    </xf>
    <xf numFmtId="4" fontId="29" fillId="0" borderId="25" xfId="0" applyNumberFormat="1" applyFont="1" applyBorder="1"/>
    <xf numFmtId="4" fontId="29" fillId="0" borderId="18" xfId="0" applyNumberFormat="1" applyFont="1" applyBorder="1"/>
    <xf numFmtId="4" fontId="30" fillId="0" borderId="25" xfId="0" applyNumberFormat="1" applyFont="1" applyBorder="1"/>
    <xf numFmtId="4" fontId="29" fillId="0" borderId="18" xfId="0" applyNumberFormat="1" applyFont="1" applyFill="1" applyBorder="1"/>
    <xf numFmtId="0" fontId="0" fillId="0" borderId="40" xfId="0" applyBorder="1" applyAlignment="1"/>
    <xf numFmtId="4" fontId="30" fillId="0" borderId="35" xfId="0" applyNumberFormat="1" applyFont="1" applyBorder="1"/>
    <xf numFmtId="49" fontId="27" fillId="0" borderId="2" xfId="0" applyNumberFormat="1" applyFont="1" applyBorder="1" applyAlignment="1">
      <alignment vertical="top" wrapText="1"/>
    </xf>
    <xf numFmtId="4" fontId="29" fillId="0" borderId="55" xfId="0" applyNumberFormat="1" applyFont="1" applyBorder="1"/>
    <xf numFmtId="4" fontId="29" fillId="0" borderId="15" xfId="0" applyNumberFormat="1" applyFont="1" applyBorder="1"/>
    <xf numFmtId="4" fontId="29" fillId="0" borderId="25" xfId="0" applyNumberFormat="1" applyFont="1" applyBorder="1" applyAlignment="1">
      <alignment horizontal="right"/>
    </xf>
    <xf numFmtId="4" fontId="31" fillId="0" borderId="18" xfId="0" applyNumberFormat="1" applyFont="1" applyBorder="1" applyAlignment="1">
      <alignment horizontal="right"/>
    </xf>
    <xf numFmtId="4" fontId="29" fillId="0" borderId="18" xfId="0" applyNumberFormat="1" applyFont="1" applyBorder="1" applyAlignment="1">
      <alignment horizontal="right"/>
    </xf>
    <xf numFmtId="0" fontId="29" fillId="0" borderId="55" xfId="0" applyFont="1" applyBorder="1" applyAlignment="1">
      <alignment horizontal="right"/>
    </xf>
    <xf numFmtId="4" fontId="29" fillId="0" borderId="66" xfId="0" applyNumberFormat="1" applyFont="1" applyBorder="1" applyAlignment="1">
      <alignment horizontal="right" vertical="center"/>
    </xf>
    <xf numFmtId="4" fontId="29" fillId="0" borderId="18" xfId="0" applyNumberFormat="1" applyFont="1" applyBorder="1" applyAlignment="1">
      <alignment horizontal="right" vertical="center"/>
    </xf>
    <xf numFmtId="4" fontId="29" fillId="0" borderId="26" xfId="0" applyNumberFormat="1" applyFont="1" applyBorder="1"/>
    <xf numFmtId="4" fontId="29" fillId="2" borderId="96" xfId="2" applyNumberFormat="1" applyFont="1" applyFill="1" applyBorder="1"/>
    <xf numFmtId="4" fontId="29" fillId="2" borderId="18" xfId="2" applyNumberFormat="1" applyFont="1" applyFill="1" applyBorder="1" applyAlignment="1">
      <alignment horizontal="right"/>
    </xf>
    <xf numFmtId="4" fontId="29" fillId="2" borderId="18" xfId="2" applyNumberFormat="1" applyFont="1" applyFill="1" applyBorder="1"/>
    <xf numFmtId="4" fontId="29" fillId="2" borderId="25" xfId="2" applyNumberFormat="1" applyFont="1" applyFill="1" applyBorder="1"/>
    <xf numFmtId="0" fontId="14" fillId="0" borderId="4" xfId="0" applyFont="1" applyBorder="1" applyAlignment="1">
      <alignment horizontal="center"/>
    </xf>
    <xf numFmtId="0" fontId="0" fillId="0" borderId="29" xfId="0" applyBorder="1" applyAlignment="1">
      <alignment vertical="top"/>
    </xf>
    <xf numFmtId="0" fontId="0" fillId="0" borderId="46" xfId="0" applyFill="1" applyBorder="1"/>
    <xf numFmtId="0" fontId="21" fillId="2" borderId="44" xfId="2" applyFont="1" applyFill="1" applyBorder="1"/>
    <xf numFmtId="0" fontId="26" fillId="2" borderId="91" xfId="2" applyFont="1" applyFill="1" applyBorder="1" applyAlignment="1">
      <alignment horizontal="center" wrapText="1"/>
    </xf>
    <xf numFmtId="0" fontId="26" fillId="2" borderId="9" xfId="2" applyFont="1" applyFill="1" applyBorder="1" applyAlignment="1">
      <alignment horizontal="center" wrapText="1"/>
    </xf>
    <xf numFmtId="17" fontId="21" fillId="2" borderId="9" xfId="2" applyNumberFormat="1" applyFont="1" applyFill="1" applyBorder="1"/>
    <xf numFmtId="0" fontId="21" fillId="2" borderId="9" xfId="2" applyFont="1" applyFill="1" applyBorder="1" applyAlignment="1">
      <alignment vertical="top" wrapText="1"/>
    </xf>
    <xf numFmtId="49" fontId="27" fillId="0" borderId="5" xfId="0" applyNumberFormat="1" applyFont="1" applyBorder="1" applyAlignment="1">
      <alignment vertical="top" wrapText="1"/>
    </xf>
    <xf numFmtId="14" fontId="0" fillId="0" borderId="32" xfId="0" applyNumberFormat="1" applyBorder="1"/>
    <xf numFmtId="4" fontId="29" fillId="0" borderId="14" xfId="0" applyNumberFormat="1" applyFont="1" applyBorder="1"/>
    <xf numFmtId="0" fontId="31" fillId="0" borderId="47" xfId="0" applyFont="1" applyBorder="1"/>
    <xf numFmtId="0" fontId="31" fillId="0" borderId="71" xfId="0" applyFont="1" applyBorder="1"/>
    <xf numFmtId="4" fontId="31" fillId="0" borderId="63" xfId="0" applyNumberFormat="1" applyFont="1" applyBorder="1"/>
    <xf numFmtId="0" fontId="11" fillId="0" borderId="12" xfId="0" applyFont="1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5" xfId="0" applyBorder="1" applyAlignment="1"/>
    <xf numFmtId="0" fontId="0" fillId="0" borderId="5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0" xfId="0" applyBorder="1"/>
    <xf numFmtId="0" fontId="0" fillId="0" borderId="58" xfId="0" applyBorder="1"/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48" xfId="0" applyBorder="1"/>
    <xf numFmtId="0" fontId="0" fillId="0" borderId="96" xfId="0" applyBorder="1"/>
    <xf numFmtId="0" fontId="0" fillId="0" borderId="66" xfId="0" applyBorder="1"/>
    <xf numFmtId="0" fontId="14" fillId="0" borderId="64" xfId="0" applyFont="1" applyBorder="1" applyAlignment="1">
      <alignment vertical="top"/>
    </xf>
    <xf numFmtId="0" fontId="14" fillId="0" borderId="68" xfId="0" applyFont="1" applyBorder="1" applyAlignment="1">
      <alignment vertical="top"/>
    </xf>
    <xf numFmtId="0" fontId="14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9" xfId="0" applyBorder="1"/>
    <xf numFmtId="0" fontId="0" fillId="0" borderId="56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4" fillId="0" borderId="0" xfId="0" applyFont="1" applyBorder="1" applyAlignment="1">
      <alignment horizontal="right"/>
    </xf>
    <xf numFmtId="0" fontId="14" fillId="0" borderId="26" xfId="0" applyFont="1" applyBorder="1" applyAlignment="1">
      <alignment horizontal="center" vertical="center" wrapText="1"/>
    </xf>
    <xf numFmtId="0" fontId="0" fillId="0" borderId="100" xfId="0" applyBorder="1" applyAlignment="1">
      <alignment vertical="top"/>
    </xf>
    <xf numFmtId="0" fontId="0" fillId="0" borderId="9" xfId="0" applyBorder="1" applyAlignment="1"/>
    <xf numFmtId="0" fontId="0" fillId="0" borderId="25" xfId="0" applyBorder="1" applyAlignment="1"/>
    <xf numFmtId="0" fontId="14" fillId="0" borderId="55" xfId="0" applyFont="1" applyBorder="1" applyAlignment="1">
      <alignment horizontal="center" vertical="center" wrapText="1"/>
    </xf>
    <xf numFmtId="0" fontId="11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4" fillId="0" borderId="21" xfId="0" applyFont="1" applyBorder="1" applyAlignment="1">
      <alignment horizontal="center" wrapText="1"/>
    </xf>
    <xf numFmtId="0" fontId="14" fillId="0" borderId="32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0" fillId="0" borderId="55" xfId="0" applyBorder="1" applyAlignment="1">
      <alignment horizontal="right" vertical="top"/>
    </xf>
    <xf numFmtId="0" fontId="0" fillId="0" borderId="55" xfId="0" applyBorder="1" applyAlignment="1">
      <alignment vertical="top"/>
    </xf>
    <xf numFmtId="0" fontId="0" fillId="0" borderId="25" xfId="0" applyBorder="1" applyAlignment="1">
      <alignment vertical="top" wrapText="1"/>
    </xf>
    <xf numFmtId="0" fontId="8" fillId="0" borderId="26" xfId="0" applyFont="1" applyBorder="1" applyAlignment="1">
      <alignment horizontal="right" vertical="top" wrapText="1"/>
    </xf>
    <xf numFmtId="0" fontId="8" fillId="0" borderId="55" xfId="0" applyFont="1" applyBorder="1" applyAlignment="1">
      <alignment horizontal="right" vertical="top" wrapText="1"/>
    </xf>
    <xf numFmtId="0" fontId="8" fillId="0" borderId="25" xfId="0" applyFont="1" applyBorder="1" applyAlignment="1">
      <alignment horizontal="right" vertical="top" wrapText="1"/>
    </xf>
    <xf numFmtId="0" fontId="0" fillId="0" borderId="55" xfId="0" applyBorder="1" applyAlignment="1">
      <alignment vertical="top" wrapText="1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18" fillId="0" borderId="1" xfId="0" applyFont="1" applyBorder="1" applyAlignment="1">
      <alignment horizontal="right" wrapText="1"/>
    </xf>
    <xf numFmtId="0" fontId="18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0" fillId="0" borderId="55" xfId="0" applyBorder="1" applyAlignment="1"/>
    <xf numFmtId="0" fontId="0" fillId="0" borderId="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9" xfId="0" applyBorder="1" applyAlignment="1"/>
    <xf numFmtId="0" fontId="0" fillId="0" borderId="0" xfId="0" applyBorder="1" applyAlignment="1">
      <alignment vertical="top"/>
    </xf>
    <xf numFmtId="0" fontId="0" fillId="0" borderId="41" xfId="0" applyBorder="1"/>
    <xf numFmtId="0" fontId="0" fillId="0" borderId="5" xfId="0" applyBorder="1" applyAlignment="1">
      <alignment vertical="top"/>
    </xf>
    <xf numFmtId="0" fontId="0" fillId="0" borderId="58" xfId="0" applyBorder="1"/>
    <xf numFmtId="0" fontId="0" fillId="0" borderId="9" xfId="0" applyBorder="1"/>
    <xf numFmtId="0" fontId="0" fillId="0" borderId="48" xfId="0" applyBorder="1"/>
    <xf numFmtId="0" fontId="0" fillId="0" borderId="5" xfId="0" applyBorder="1" applyAlignment="1"/>
    <xf numFmtId="0" fontId="12" fillId="0" borderId="24" xfId="1" applyFont="1" applyBorder="1" applyAlignment="1">
      <alignment horizontal="center" wrapText="1"/>
    </xf>
    <xf numFmtId="0" fontId="14" fillId="0" borderId="26" xfId="0" applyFont="1" applyBorder="1" applyAlignment="1">
      <alignment horizontal="center" vertical="top" wrapText="1"/>
    </xf>
    <xf numFmtId="0" fontId="0" fillId="0" borderId="25" xfId="0" applyBorder="1" applyAlignment="1"/>
    <xf numFmtId="0" fontId="14" fillId="0" borderId="26" xfId="0" applyFont="1" applyBorder="1" applyAlignment="1">
      <alignment horizontal="center"/>
    </xf>
    <xf numFmtId="4" fontId="0" fillId="2" borderId="100" xfId="0" applyNumberFormat="1" applyFill="1" applyBorder="1"/>
    <xf numFmtId="4" fontId="0" fillId="2" borderId="69" xfId="0" applyNumberFormat="1" applyFill="1" applyBorder="1"/>
    <xf numFmtId="0" fontId="0" fillId="0" borderId="96" xfId="0" applyBorder="1" applyAlignment="1">
      <alignment horizontal="center" vertical="top"/>
    </xf>
    <xf numFmtId="49" fontId="14" fillId="0" borderId="60" xfId="0" applyNumberFormat="1" applyFont="1" applyBorder="1" applyAlignment="1">
      <alignment horizontal="center" vertical="center" wrapText="1"/>
    </xf>
    <xf numFmtId="4" fontId="29" fillId="0" borderId="32" xfId="0" applyNumberFormat="1" applyFont="1" applyBorder="1"/>
    <xf numFmtId="4" fontId="31" fillId="0" borderId="66" xfId="0" applyNumberFormat="1" applyFont="1" applyBorder="1"/>
    <xf numFmtId="0" fontId="31" fillId="0" borderId="70" xfId="0" applyFont="1" applyBorder="1"/>
    <xf numFmtId="4" fontId="29" fillId="2" borderId="32" xfId="2" applyNumberFormat="1" applyFont="1" applyFill="1" applyBorder="1"/>
    <xf numFmtId="4" fontId="29" fillId="2" borderId="26" xfId="2" applyNumberFormat="1" applyFont="1" applyFill="1" applyBorder="1"/>
    <xf numFmtId="0" fontId="31" fillId="0" borderId="101" xfId="0" applyFont="1" applyBorder="1"/>
    <xf numFmtId="4" fontId="31" fillId="0" borderId="67" xfId="0" applyNumberFormat="1" applyFont="1" applyBorder="1"/>
    <xf numFmtId="4" fontId="31" fillId="0" borderId="96" xfId="0" applyNumberFormat="1" applyFont="1" applyBorder="1"/>
    <xf numFmtId="4" fontId="29" fillId="0" borderId="66" xfId="0" applyNumberFormat="1" applyFont="1" applyBorder="1"/>
    <xf numFmtId="49" fontId="27" fillId="0" borderId="34" xfId="0" applyNumberFormat="1" applyFont="1" applyBorder="1" applyAlignment="1">
      <alignment vertical="top"/>
    </xf>
    <xf numFmtId="49" fontId="27" fillId="0" borderId="32" xfId="0" applyNumberFormat="1" applyFont="1" applyBorder="1" applyAlignment="1">
      <alignment vertical="top" wrapText="1"/>
    </xf>
    <xf numFmtId="0" fontId="31" fillId="0" borderId="66" xfId="0" applyFont="1" applyBorder="1"/>
    <xf numFmtId="0" fontId="14" fillId="0" borderId="25" xfId="0" applyFont="1" applyBorder="1" applyAlignment="1">
      <alignment vertical="top"/>
    </xf>
    <xf numFmtId="0" fontId="26" fillId="2" borderId="77" xfId="2" applyFont="1" applyFill="1" applyBorder="1" applyAlignment="1">
      <alignment horizontal="center" wrapText="1"/>
    </xf>
    <xf numFmtId="0" fontId="0" fillId="0" borderId="25" xfId="0" applyBorder="1" applyAlignment="1">
      <alignment vertical="top" wrapText="1"/>
    </xf>
    <xf numFmtId="0" fontId="27" fillId="0" borderId="55" xfId="0" applyFont="1" applyBorder="1" applyAlignment="1">
      <alignment vertical="top" wrapText="1"/>
    </xf>
    <xf numFmtId="4" fontId="29" fillId="0" borderId="25" xfId="0" applyNumberFormat="1" applyFont="1" applyBorder="1" applyAlignment="1">
      <alignment horizontal="right" vertical="center"/>
    </xf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" fontId="0" fillId="0" borderId="45" xfId="0" applyNumberFormat="1" applyFill="1" applyBorder="1"/>
    <xf numFmtId="4" fontId="29" fillId="0" borderId="21" xfId="0" applyNumberFormat="1" applyFont="1" applyBorder="1"/>
    <xf numFmtId="0" fontId="0" fillId="0" borderId="97" xfId="0" applyBorder="1"/>
    <xf numFmtId="4" fontId="32" fillId="0" borderId="18" xfId="0" applyNumberFormat="1" applyFont="1" applyBorder="1"/>
    <xf numFmtId="0" fontId="0" fillId="0" borderId="47" xfId="0" applyFill="1" applyBorder="1"/>
    <xf numFmtId="0" fontId="0" fillId="0" borderId="41" xfId="0" applyFill="1" applyBorder="1" applyAlignment="1">
      <alignment horizontal="right"/>
    </xf>
    <xf numFmtId="49" fontId="22" fillId="0" borderId="17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4" fillId="0" borderId="17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0" fillId="0" borderId="55" xfId="0" applyBorder="1" applyAlignment="1">
      <alignment vertical="top"/>
    </xf>
    <xf numFmtId="0" fontId="0" fillId="0" borderId="26" xfId="0" applyBorder="1" applyAlignment="1">
      <alignment vertical="top"/>
    </xf>
    <xf numFmtId="0" fontId="14" fillId="0" borderId="34" xfId="0" applyFont="1" applyBorder="1" applyAlignment="1">
      <alignment horizontal="center"/>
    </xf>
    <xf numFmtId="0" fontId="0" fillId="0" borderId="9" xfId="0" applyBorder="1"/>
    <xf numFmtId="0" fontId="14" fillId="0" borderId="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20" fillId="0" borderId="55" xfId="0" applyNumberFormat="1" applyFont="1" applyBorder="1" applyAlignment="1">
      <alignment vertical="top" wrapText="1"/>
    </xf>
    <xf numFmtId="0" fontId="14" fillId="0" borderId="55" xfId="0" applyFont="1" applyBorder="1" applyAlignment="1">
      <alignment horizontal="center" vertical="top"/>
    </xf>
    <xf numFmtId="0" fontId="14" fillId="0" borderId="25" xfId="0" applyFont="1" applyBorder="1" applyAlignment="1">
      <alignment horizontal="center" vertical="top"/>
    </xf>
    <xf numFmtId="49" fontId="27" fillId="0" borderId="26" xfId="0" applyNumberFormat="1" applyFont="1" applyBorder="1" applyAlignment="1">
      <alignment vertical="top" wrapText="1"/>
    </xf>
    <xf numFmtId="49" fontId="27" fillId="0" borderId="55" xfId="0" applyNumberFormat="1" applyFont="1" applyBorder="1" applyAlignment="1">
      <alignment vertical="top" wrapText="1"/>
    </xf>
    <xf numFmtId="0" fontId="0" fillId="0" borderId="25" xfId="0" applyBorder="1" applyAlignment="1"/>
    <xf numFmtId="0" fontId="14" fillId="0" borderId="26" xfId="0" applyFont="1" applyBorder="1" applyAlignment="1">
      <alignment horizontal="center"/>
    </xf>
    <xf numFmtId="0" fontId="4" fillId="0" borderId="55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55" xfId="0" applyBorder="1" applyAlignment="1">
      <alignment vertical="top"/>
    </xf>
    <xf numFmtId="0" fontId="14" fillId="0" borderId="21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0" fillId="0" borderId="49" xfId="0" applyBorder="1"/>
    <xf numFmtId="0" fontId="14" fillId="0" borderId="6" xfId="0" applyFont="1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58" xfId="0" applyBorder="1"/>
    <xf numFmtId="0" fontId="0" fillId="0" borderId="9" xfId="0" applyBorder="1"/>
    <xf numFmtId="0" fontId="0" fillId="0" borderId="96" xfId="0" applyBorder="1"/>
    <xf numFmtId="0" fontId="0" fillId="0" borderId="66" xfId="0" applyBorder="1"/>
    <xf numFmtId="0" fontId="0" fillId="0" borderId="47" xfId="0" applyBorder="1" applyAlignment="1">
      <alignment vertical="top"/>
    </xf>
    <xf numFmtId="0" fontId="14" fillId="0" borderId="26" xfId="0" applyFont="1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0" xfId="0" applyBorder="1" applyAlignment="1">
      <alignment vertical="top"/>
    </xf>
    <xf numFmtId="49" fontId="20" fillId="0" borderId="55" xfId="0" applyNumberFormat="1" applyFont="1" applyBorder="1" applyAlignment="1">
      <alignment vertical="top" wrapText="1"/>
    </xf>
    <xf numFmtId="0" fontId="0" fillId="0" borderId="58" xfId="0" applyBorder="1" applyAlignment="1">
      <alignment horizontal="center" vertical="top"/>
    </xf>
    <xf numFmtId="0" fontId="14" fillId="0" borderId="55" xfId="0" applyFont="1" applyBorder="1" applyAlignment="1">
      <alignment horizontal="center" vertical="top"/>
    </xf>
    <xf numFmtId="0" fontId="14" fillId="0" borderId="25" xfId="0" applyFont="1" applyBorder="1" applyAlignment="1">
      <alignment horizontal="center" vertical="top"/>
    </xf>
    <xf numFmtId="4" fontId="0" fillId="0" borderId="55" xfId="0" applyNumberFormat="1" applyFill="1" applyBorder="1" applyAlignment="1">
      <alignment vertical="top"/>
    </xf>
    <xf numFmtId="0" fontId="7" fillId="0" borderId="25" xfId="0" applyFont="1" applyBorder="1" applyAlignment="1">
      <alignment horizontal="center" vertical="top"/>
    </xf>
    <xf numFmtId="0" fontId="14" fillId="0" borderId="26" xfId="0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8" xfId="0" applyBorder="1"/>
    <xf numFmtId="0" fontId="0" fillId="0" borderId="67" xfId="0" applyBorder="1" applyAlignment="1">
      <alignment vertical="top"/>
    </xf>
    <xf numFmtId="0" fontId="34" fillId="0" borderId="26" xfId="1" applyFont="1" applyFill="1" applyBorder="1" applyAlignment="1">
      <alignment horizontal="center" wrapText="1"/>
    </xf>
    <xf numFmtId="0" fontId="34" fillId="0" borderId="25" xfId="1" applyFont="1" applyBorder="1" applyAlignment="1">
      <alignment horizontal="center"/>
    </xf>
    <xf numFmtId="0" fontId="0" fillId="0" borderId="48" xfId="0" applyBorder="1"/>
    <xf numFmtId="0" fontId="0" fillId="0" borderId="40" xfId="0" applyFill="1" applyBorder="1" applyAlignment="1">
      <alignment horizontal="left"/>
    </xf>
    <xf numFmtId="0" fontId="0" fillId="0" borderId="102" xfId="0" applyFill="1" applyBorder="1" applyAlignment="1">
      <alignment horizontal="right"/>
    </xf>
    <xf numFmtId="0" fontId="0" fillId="0" borderId="39" xfId="0" applyBorder="1"/>
    <xf numFmtId="0" fontId="0" fillId="0" borderId="61" xfId="0" applyFill="1" applyBorder="1"/>
    <xf numFmtId="4" fontId="0" fillId="0" borderId="61" xfId="0" applyNumberFormat="1" applyBorder="1" applyAlignment="1">
      <alignment vertical="top"/>
    </xf>
    <xf numFmtId="0" fontId="0" fillId="0" borderId="61" xfId="0" applyBorder="1"/>
    <xf numFmtId="0" fontId="0" fillId="0" borderId="96" xfId="0" applyBorder="1" applyAlignment="1">
      <alignment vertical="top"/>
    </xf>
    <xf numFmtId="0" fontId="0" fillId="0" borderId="57" xfId="0" applyFill="1" applyBorder="1"/>
    <xf numFmtId="4" fontId="0" fillId="2" borderId="55" xfId="0" applyNumberFormat="1" applyFill="1" applyBorder="1"/>
    <xf numFmtId="0" fontId="0" fillId="2" borderId="6" xfId="0" applyFill="1" applyBorder="1" applyAlignment="1">
      <alignment vertical="top"/>
    </xf>
    <xf numFmtId="0" fontId="0" fillId="0" borderId="42" xfId="0" applyFill="1" applyBorder="1"/>
    <xf numFmtId="0" fontId="14" fillId="0" borderId="26" xfId="0" applyFont="1" applyBorder="1" applyAlignment="1">
      <alignment horizontal="center"/>
    </xf>
    <xf numFmtId="4" fontId="21" fillId="0" borderId="66" xfId="0" applyNumberFormat="1" applyFont="1" applyBorder="1"/>
    <xf numFmtId="0" fontId="0" fillId="0" borderId="0" xfId="0" applyBorder="1" applyAlignment="1">
      <alignment vertical="top"/>
    </xf>
    <xf numFmtId="0" fontId="0" fillId="2" borderId="26" xfId="0" applyFill="1" applyBorder="1"/>
    <xf numFmtId="0" fontId="0" fillId="2" borderId="55" xfId="0" applyFill="1" applyBorder="1"/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vertical="center"/>
    </xf>
    <xf numFmtId="0" fontId="14" fillId="0" borderId="33" xfId="0" applyFont="1" applyBorder="1" applyAlignment="1">
      <alignment vertical="center"/>
    </xf>
    <xf numFmtId="4" fontId="29" fillId="0" borderId="6" xfId="0" applyNumberFormat="1" applyFont="1" applyBorder="1"/>
    <xf numFmtId="0" fontId="0" fillId="0" borderId="15" xfId="0" applyBorder="1"/>
    <xf numFmtId="4" fontId="0" fillId="0" borderId="72" xfId="0" applyNumberFormat="1" applyBorder="1"/>
    <xf numFmtId="4" fontId="0" fillId="0" borderId="50" xfId="0" applyNumberFormat="1" applyBorder="1"/>
    <xf numFmtId="0" fontId="0" fillId="0" borderId="110" xfId="0" applyBorder="1"/>
    <xf numFmtId="0" fontId="0" fillId="0" borderId="72" xfId="0" applyBorder="1"/>
    <xf numFmtId="4" fontId="30" fillId="0" borderId="15" xfId="0" applyNumberFormat="1" applyFont="1" applyBorder="1"/>
    <xf numFmtId="0" fontId="0" fillId="0" borderId="110" xfId="0" applyFill="1" applyBorder="1"/>
    <xf numFmtId="0" fontId="2" fillId="0" borderId="33" xfId="0" applyFont="1" applyBorder="1"/>
    <xf numFmtId="0" fontId="2" fillId="0" borderId="35" xfId="0" applyFont="1" applyBorder="1"/>
    <xf numFmtId="4" fontId="29" fillId="0" borderId="35" xfId="0" applyNumberFormat="1" applyFont="1" applyBorder="1"/>
    <xf numFmtId="4" fontId="0" fillId="0" borderId="40" xfId="0" applyNumberFormat="1" applyFill="1" applyBorder="1"/>
    <xf numFmtId="4" fontId="23" fillId="0" borderId="61" xfId="0" applyNumberFormat="1" applyFont="1" applyBorder="1" applyAlignment="1">
      <alignment vertical="top"/>
    </xf>
    <xf numFmtId="4" fontId="0" fillId="0" borderId="44" xfId="0" applyNumberFormat="1" applyBorder="1"/>
    <xf numFmtId="0" fontId="23" fillId="0" borderId="61" xfId="0" applyFont="1" applyBorder="1" applyAlignment="1">
      <alignment vertical="top"/>
    </xf>
    <xf numFmtId="0" fontId="23" fillId="0" borderId="61" xfId="0" applyFont="1" applyBorder="1"/>
    <xf numFmtId="4" fontId="31" fillId="0" borderId="72" xfId="0" applyNumberFormat="1" applyFont="1" applyBorder="1"/>
    <xf numFmtId="0" fontId="31" fillId="0" borderId="110" xfId="0" applyFont="1" applyBorder="1"/>
    <xf numFmtId="4" fontId="31" fillId="0" borderId="72" xfId="0" applyNumberFormat="1" applyFont="1" applyFill="1" applyBorder="1"/>
    <xf numFmtId="0" fontId="31" fillId="0" borderId="39" xfId="0" applyFont="1" applyBorder="1"/>
    <xf numFmtId="4" fontId="31" fillId="0" borderId="109" xfId="0" applyNumberFormat="1" applyFont="1" applyFill="1" applyBorder="1"/>
    <xf numFmtId="4" fontId="31" fillId="0" borderId="61" xfId="0" applyNumberFormat="1" applyFont="1" applyFill="1" applyBorder="1"/>
    <xf numFmtId="4" fontId="31" fillId="0" borderId="39" xfId="0" applyNumberFormat="1" applyFont="1" applyFill="1" applyBorder="1"/>
    <xf numFmtId="0" fontId="31" fillId="0" borderId="109" xfId="0" applyFont="1" applyBorder="1"/>
    <xf numFmtId="0" fontId="0" fillId="0" borderId="109" xfId="0" applyBorder="1"/>
    <xf numFmtId="0" fontId="14" fillId="0" borderId="33" xfId="0" applyFont="1" applyBorder="1" applyAlignment="1">
      <alignment wrapText="1"/>
    </xf>
    <xf numFmtId="4" fontId="30" fillId="0" borderId="66" xfId="0" applyNumberFormat="1" applyFont="1" applyBorder="1"/>
    <xf numFmtId="0" fontId="2" fillId="0" borderId="66" xfId="0" applyFont="1" applyFill="1" applyBorder="1"/>
    <xf numFmtId="4" fontId="0" fillId="0" borderId="66" xfId="0" applyNumberFormat="1" applyFont="1" applyBorder="1"/>
    <xf numFmtId="4" fontId="23" fillId="0" borderId="66" xfId="0" applyNumberFormat="1" applyFont="1" applyFill="1" applyBorder="1"/>
    <xf numFmtId="4" fontId="14" fillId="0" borderId="66" xfId="0" applyNumberFormat="1" applyFont="1" applyBorder="1"/>
    <xf numFmtId="4" fontId="23" fillId="0" borderId="66" xfId="0" applyNumberFormat="1" applyFont="1" applyBorder="1"/>
    <xf numFmtId="4" fontId="24" fillId="0" borderId="66" xfId="0" applyNumberFormat="1" applyFont="1" applyBorder="1"/>
    <xf numFmtId="4" fontId="14" fillId="0" borderId="21" xfId="0" applyNumberFormat="1" applyFont="1" applyBorder="1"/>
    <xf numFmtId="4" fontId="21" fillId="0" borderId="66" xfId="0" applyNumberFormat="1" applyFont="1" applyFill="1" applyBorder="1"/>
    <xf numFmtId="4" fontId="33" fillId="0" borderId="66" xfId="0" applyNumberFormat="1" applyFont="1" applyBorder="1"/>
    <xf numFmtId="4" fontId="24" fillId="2" borderId="66" xfId="0" applyNumberFormat="1" applyFont="1" applyFill="1" applyBorder="1"/>
    <xf numFmtId="0" fontId="0" fillId="0" borderId="9" xfId="0" applyBorder="1"/>
    <xf numFmtId="49" fontId="27" fillId="0" borderId="3" xfId="0" applyNumberFormat="1" applyFont="1" applyBorder="1" applyAlignment="1">
      <alignment vertical="top" wrapText="1"/>
    </xf>
    <xf numFmtId="0" fontId="14" fillId="0" borderId="10" xfId="0" applyFont="1" applyBorder="1" applyAlignment="1">
      <alignment horizontal="center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3" xfId="0" applyBorder="1" applyAlignment="1">
      <alignment vertical="top"/>
    </xf>
    <xf numFmtId="0" fontId="13" fillId="0" borderId="34" xfId="0" applyFont="1" applyBorder="1"/>
    <xf numFmtId="0" fontId="12" fillId="0" borderId="1" xfId="1" applyFont="1" applyBorder="1" applyAlignment="1">
      <alignment horizontal="center"/>
    </xf>
    <xf numFmtId="0" fontId="12" fillId="0" borderId="53" xfId="1" applyFont="1" applyBorder="1" applyAlignment="1">
      <alignment horizontal="center"/>
    </xf>
    <xf numFmtId="0" fontId="0" fillId="0" borderId="27" xfId="0" applyFill="1" applyBorder="1"/>
    <xf numFmtId="0" fontId="0" fillId="0" borderId="54" xfId="0" applyFill="1" applyBorder="1" applyAlignment="1"/>
    <xf numFmtId="0" fontId="14" fillId="0" borderId="28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2" fillId="0" borderId="2" xfId="1" applyFont="1" applyFill="1" applyBorder="1" applyAlignment="1">
      <alignment horizontal="center" wrapText="1"/>
    </xf>
    <xf numFmtId="0" fontId="12" fillId="0" borderId="5" xfId="1" applyFont="1" applyBorder="1" applyAlignment="1">
      <alignment horizontal="center" wrapText="1"/>
    </xf>
    <xf numFmtId="0" fontId="0" fillId="0" borderId="9" xfId="0" applyBorder="1"/>
    <xf numFmtId="0" fontId="0" fillId="0" borderId="9" xfId="0" applyBorder="1"/>
    <xf numFmtId="4" fontId="29" fillId="0" borderId="70" xfId="0" applyNumberFormat="1" applyFont="1" applyBorder="1" applyAlignment="1">
      <alignment horizontal="right" vertical="center"/>
    </xf>
    <xf numFmtId="0" fontId="0" fillId="0" borderId="33" xfId="0" applyFill="1" applyBorder="1"/>
    <xf numFmtId="0" fontId="0" fillId="0" borderId="43" xfId="0" applyBorder="1" applyAlignment="1">
      <alignment horizontal="right"/>
    </xf>
    <xf numFmtId="0" fontId="0" fillId="0" borderId="9" xfId="0" applyBorder="1"/>
    <xf numFmtId="0" fontId="14" fillId="0" borderId="10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0" fontId="0" fillId="0" borderId="25" xfId="0" applyBorder="1" applyAlignment="1">
      <alignment horizontal="center" vertical="top"/>
    </xf>
    <xf numFmtId="0" fontId="14" fillId="0" borderId="26" xfId="0" applyFont="1" applyBorder="1" applyAlignment="1"/>
    <xf numFmtId="0" fontId="0" fillId="0" borderId="25" xfId="0" applyBorder="1" applyAlignment="1"/>
    <xf numFmtId="0" fontId="14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4" fillId="0" borderId="32" xfId="0" applyFont="1" applyBorder="1" applyAlignment="1"/>
    <xf numFmtId="0" fontId="14" fillId="0" borderId="32" xfId="0" applyFont="1" applyBorder="1"/>
    <xf numFmtId="4" fontId="29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111" xfId="0" applyNumberFormat="1" applyBorder="1" applyAlignment="1">
      <alignment horizontal="right"/>
    </xf>
    <xf numFmtId="4" fontId="0" fillId="0" borderId="112" xfId="0" applyNumberFormat="1" applyBorder="1" applyAlignment="1">
      <alignment horizontal="right"/>
    </xf>
    <xf numFmtId="0" fontId="0" fillId="0" borderId="67" xfId="0" applyBorder="1" applyAlignment="1">
      <alignment horizontal="center" vertical="top"/>
    </xf>
    <xf numFmtId="49" fontId="22" fillId="0" borderId="25" xfId="0" applyNumberFormat="1" applyFont="1" applyBorder="1" applyAlignment="1">
      <alignment horizontal="center" vertical="center" wrapText="1"/>
    </xf>
    <xf numFmtId="0" fontId="0" fillId="0" borderId="25" xfId="0" applyBorder="1" applyAlignment="1"/>
    <xf numFmtId="0" fontId="0" fillId="0" borderId="55" xfId="0" applyBorder="1" applyAlignment="1">
      <alignment vertical="top"/>
    </xf>
    <xf numFmtId="4" fontId="21" fillId="0" borderId="33" xfId="0" applyNumberFormat="1" applyFont="1" applyBorder="1"/>
    <xf numFmtId="0" fontId="14" fillId="0" borderId="6" xfId="0" applyFont="1" applyBorder="1" applyAlignment="1"/>
    <xf numFmtId="0" fontId="14" fillId="0" borderId="32" xfId="0" applyFont="1" applyBorder="1" applyAlignment="1">
      <alignment horizontal="center" vertical="top" wrapText="1"/>
    </xf>
    <xf numFmtId="4" fontId="30" fillId="0" borderId="55" xfId="0" applyNumberFormat="1" applyFont="1" applyBorder="1"/>
    <xf numFmtId="4" fontId="30" fillId="0" borderId="65" xfId="0" applyNumberFormat="1" applyFont="1" applyBorder="1"/>
    <xf numFmtId="4" fontId="33" fillId="0" borderId="67" xfId="0" applyNumberFormat="1" applyFont="1" applyBorder="1"/>
    <xf numFmtId="4" fontId="0" fillId="0" borderId="13" xfId="0" applyNumberFormat="1" applyFill="1" applyBorder="1"/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5" xfId="0" applyBorder="1" applyAlignment="1">
      <alignment horizontal="center" vertical="top"/>
    </xf>
    <xf numFmtId="0" fontId="14" fillId="0" borderId="26" xfId="0" applyFont="1" applyBorder="1" applyAlignment="1"/>
    <xf numFmtId="0" fontId="0" fillId="0" borderId="55" xfId="0" applyBorder="1" applyAlignment="1">
      <alignment horizontal="center" vertical="top"/>
    </xf>
    <xf numFmtId="0" fontId="0" fillId="0" borderId="49" xfId="0" applyBorder="1"/>
    <xf numFmtId="0" fontId="14" fillId="0" borderId="25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2" xfId="0" applyBorder="1" applyAlignment="1">
      <alignment horizontal="right"/>
    </xf>
    <xf numFmtId="0" fontId="0" fillId="0" borderId="60" xfId="0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/>
    <xf numFmtId="0" fontId="12" fillId="0" borderId="23" xfId="1" applyFont="1" applyFill="1" applyBorder="1" applyAlignment="1">
      <alignment horizontal="center" wrapText="1"/>
    </xf>
    <xf numFmtId="0" fontId="12" fillId="0" borderId="4" xfId="1" applyFont="1" applyBorder="1" applyAlignment="1">
      <alignment horizontal="center" wrapText="1"/>
    </xf>
    <xf numFmtId="0" fontId="0" fillId="0" borderId="23" xfId="0" applyFill="1" applyBorder="1" applyAlignment="1">
      <alignment horizontal="right"/>
    </xf>
    <xf numFmtId="4" fontId="0" fillId="0" borderId="29" xfId="0" applyNumberFormat="1" applyFill="1" applyBorder="1"/>
    <xf numFmtId="0" fontId="12" fillId="0" borderId="9" xfId="1" applyFont="1" applyFill="1" applyBorder="1" applyAlignment="1">
      <alignment horizontal="center"/>
    </xf>
    <xf numFmtId="4" fontId="14" fillId="0" borderId="9" xfId="0" applyNumberFormat="1" applyFont="1" applyBorder="1"/>
    <xf numFmtId="4" fontId="29" fillId="0" borderId="9" xfId="0" applyNumberFormat="1" applyFont="1" applyBorder="1"/>
    <xf numFmtId="0" fontId="0" fillId="0" borderId="9" xfId="0" applyBorder="1"/>
    <xf numFmtId="0" fontId="26" fillId="2" borderId="55" xfId="2" applyFont="1" applyFill="1" applyBorder="1" applyAlignment="1">
      <alignment horizontal="right" wrapText="1"/>
    </xf>
    <xf numFmtId="4" fontId="21" fillId="0" borderId="65" xfId="0" applyNumberFormat="1" applyFont="1" applyBorder="1"/>
    <xf numFmtId="0" fontId="26" fillId="2" borderId="90" xfId="2" applyFont="1" applyFill="1" applyBorder="1" applyAlignment="1">
      <alignment horizontal="right" wrapText="1"/>
    </xf>
    <xf numFmtId="49" fontId="26" fillId="2" borderId="90" xfId="2" applyNumberFormat="1" applyFont="1" applyFill="1" applyBorder="1" applyAlignment="1">
      <alignment vertical="top" wrapText="1"/>
    </xf>
    <xf numFmtId="0" fontId="0" fillId="0" borderId="44" xfId="0" applyFill="1" applyBorder="1" applyAlignment="1">
      <alignment horizontal="left"/>
    </xf>
    <xf numFmtId="17" fontId="0" fillId="0" borderId="55" xfId="0" applyNumberFormat="1" applyBorder="1"/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0" fillId="2" borderId="30" xfId="0" applyFill="1" applyBorder="1"/>
    <xf numFmtId="0" fontId="0" fillId="2" borderId="30" xfId="0" applyFill="1" applyBorder="1" applyAlignment="1">
      <alignment horizontal="right"/>
    </xf>
    <xf numFmtId="4" fontId="29" fillId="0" borderId="34" xfId="0" applyNumberFormat="1" applyFont="1" applyBorder="1"/>
    <xf numFmtId="0" fontId="14" fillId="0" borderId="26" xfId="0" applyFont="1" applyBorder="1" applyAlignment="1">
      <alignment horizontal="center"/>
    </xf>
    <xf numFmtId="0" fontId="0" fillId="0" borderId="96" xfId="0" applyBorder="1"/>
    <xf numFmtId="0" fontId="0" fillId="0" borderId="66" xfId="0" applyBorder="1"/>
    <xf numFmtId="0" fontId="0" fillId="0" borderId="47" xfId="0" applyFill="1" applyBorder="1" applyAlignment="1">
      <alignment horizontal="right"/>
    </xf>
    <xf numFmtId="0" fontId="12" fillId="0" borderId="1" xfId="1" applyFont="1" applyBorder="1" applyAlignment="1">
      <alignment horizontal="center" vertical="center"/>
    </xf>
    <xf numFmtId="0" fontId="12" fillId="0" borderId="53" xfId="1" applyFont="1" applyBorder="1" applyAlignment="1">
      <alignment horizontal="center" vertical="center"/>
    </xf>
    <xf numFmtId="4" fontId="29" fillId="0" borderId="10" xfId="0" applyNumberFormat="1" applyFont="1" applyBorder="1"/>
    <xf numFmtId="0" fontId="12" fillId="0" borderId="67" xfId="1" applyFont="1" applyFill="1" applyBorder="1" applyAlignment="1">
      <alignment horizontal="center"/>
    </xf>
    <xf numFmtId="0" fontId="0" fillId="0" borderId="96" xfId="0" applyFill="1" applyBorder="1"/>
    <xf numFmtId="0" fontId="0" fillId="0" borderId="9" xfId="0" applyBorder="1"/>
    <xf numFmtId="0" fontId="0" fillId="0" borderId="55" xfId="0" applyBorder="1" applyAlignment="1">
      <alignment vertical="center"/>
    </xf>
    <xf numFmtId="0" fontId="0" fillId="0" borderId="9" xfId="0" applyBorder="1"/>
    <xf numFmtId="0" fontId="14" fillId="0" borderId="26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0" fillId="0" borderId="54" xfId="0" applyFill="1" applyBorder="1" applyAlignment="1">
      <alignment vertical="top"/>
    </xf>
    <xf numFmtId="0" fontId="0" fillId="0" borderId="66" xfId="0" applyBorder="1"/>
    <xf numFmtId="0" fontId="14" fillId="0" borderId="14" xfId="0" applyFont="1" applyBorder="1" applyAlignment="1">
      <alignment horizontal="center" wrapText="1"/>
    </xf>
    <xf numFmtId="0" fontId="14" fillId="0" borderId="32" xfId="0" applyFont="1" applyBorder="1" applyAlignment="1">
      <alignment horizontal="center" wrapText="1"/>
    </xf>
    <xf numFmtId="4" fontId="29" fillId="0" borderId="14" xfId="0" applyNumberFormat="1" applyFont="1" applyFill="1" applyBorder="1" applyAlignment="1">
      <alignment vertical="top"/>
    </xf>
    <xf numFmtId="4" fontId="30" fillId="0" borderId="18" xfId="0" applyNumberFormat="1" applyFont="1" applyBorder="1"/>
    <xf numFmtId="4" fontId="29" fillId="0" borderId="25" xfId="0" applyNumberFormat="1" applyFont="1" applyFill="1" applyBorder="1"/>
    <xf numFmtId="4" fontId="29" fillId="0" borderId="34" xfId="0" applyNumberFormat="1" applyFont="1" applyFill="1" applyBorder="1"/>
    <xf numFmtId="0" fontId="12" fillId="0" borderId="0" xfId="1" applyFont="1" applyFill="1" applyBorder="1" applyAlignment="1">
      <alignment horizontal="center"/>
    </xf>
    <xf numFmtId="4" fontId="30" fillId="0" borderId="14" xfId="0" applyNumberFormat="1" applyFont="1" applyBorder="1"/>
    <xf numFmtId="4" fontId="0" fillId="0" borderId="101" xfId="0" applyNumberFormat="1" applyFont="1" applyBorder="1"/>
    <xf numFmtId="4" fontId="23" fillId="0" borderId="70" xfId="0" applyNumberFormat="1" applyFont="1" applyFill="1" applyBorder="1"/>
    <xf numFmtId="4" fontId="23" fillId="0" borderId="70" xfId="0" applyNumberFormat="1" applyFont="1" applyBorder="1"/>
    <xf numFmtId="4" fontId="24" fillId="0" borderId="70" xfId="0" applyNumberFormat="1" applyFont="1" applyBorder="1"/>
    <xf numFmtId="4" fontId="0" fillId="2" borderId="70" xfId="0" applyNumberFormat="1" applyFill="1" applyBorder="1"/>
    <xf numFmtId="0" fontId="24" fillId="2" borderId="70" xfId="0" applyFont="1" applyFill="1" applyBorder="1"/>
    <xf numFmtId="4" fontId="21" fillId="0" borderId="71" xfId="0" applyNumberFormat="1" applyFont="1" applyFill="1" applyBorder="1"/>
    <xf numFmtId="4" fontId="21" fillId="0" borderId="70" xfId="0" applyNumberFormat="1" applyFont="1" applyFill="1" applyBorder="1"/>
    <xf numFmtId="4" fontId="21" fillId="0" borderId="47" xfId="0" applyNumberFormat="1" applyFont="1" applyFill="1" applyBorder="1"/>
    <xf numFmtId="4" fontId="30" fillId="0" borderId="0" xfId="0" applyNumberFormat="1" applyFont="1" applyBorder="1"/>
    <xf numFmtId="4" fontId="30" fillId="0" borderId="34" xfId="0" applyNumberFormat="1" applyFont="1" applyBorder="1"/>
    <xf numFmtId="0" fontId="12" fillId="0" borderId="55" xfId="1" applyFont="1" applyBorder="1" applyAlignment="1">
      <alignment horizontal="center" wrapText="1"/>
    </xf>
    <xf numFmtId="4" fontId="0" fillId="2" borderId="26" xfId="0" applyNumberFormat="1" applyFill="1" applyBorder="1"/>
    <xf numFmtId="4" fontId="24" fillId="0" borderId="96" xfId="0" applyNumberFormat="1" applyFont="1" applyBorder="1"/>
    <xf numFmtId="4" fontId="0" fillId="0" borderId="18" xfId="0" applyNumberFormat="1" applyBorder="1"/>
    <xf numFmtId="4" fontId="0" fillId="0" borderId="96" xfId="0" applyNumberFormat="1" applyFill="1" applyBorder="1" applyAlignment="1">
      <alignment vertical="top"/>
    </xf>
    <xf numFmtId="0" fontId="0" fillId="0" borderId="9" xfId="0" applyBorder="1"/>
    <xf numFmtId="0" fontId="14" fillId="0" borderId="26" xfId="0" applyFont="1" applyBorder="1" applyAlignment="1">
      <alignment horizontal="center" vertical="top" wrapText="1"/>
    </xf>
    <xf numFmtId="49" fontId="27" fillId="0" borderId="32" xfId="0" applyNumberFormat="1" applyFont="1" applyBorder="1" applyAlignment="1">
      <alignment horizontal="center" vertical="top" wrapText="1"/>
    </xf>
    <xf numFmtId="49" fontId="27" fillId="0" borderId="0" xfId="0" applyNumberFormat="1" applyFont="1" applyBorder="1" applyAlignment="1">
      <alignment horizontal="center" vertical="top" wrapText="1"/>
    </xf>
    <xf numFmtId="0" fontId="26" fillId="2" borderId="34" xfId="2" applyFont="1" applyFill="1" applyBorder="1" applyAlignment="1">
      <alignment horizontal="right" wrapText="1"/>
    </xf>
    <xf numFmtId="49" fontId="26" fillId="2" borderId="34" xfId="2" applyNumberFormat="1" applyFont="1" applyFill="1" applyBorder="1" applyAlignment="1">
      <alignment vertical="top" wrapText="1"/>
    </xf>
    <xf numFmtId="4" fontId="0" fillId="2" borderId="63" xfId="0" applyNumberFormat="1" applyFill="1" applyBorder="1"/>
    <xf numFmtId="0" fontId="0" fillId="0" borderId="1" xfId="0" applyBorder="1"/>
    <xf numFmtId="0" fontId="0" fillId="0" borderId="58" xfId="0" applyBorder="1"/>
    <xf numFmtId="4" fontId="29" fillId="0" borderId="6" xfId="0" applyNumberFormat="1" applyFont="1" applyBorder="1" applyAlignment="1">
      <alignment horizontal="right" vertical="center"/>
    </xf>
    <xf numFmtId="4" fontId="29" fillId="0" borderId="0" xfId="0" applyNumberFormat="1" applyFont="1" applyBorder="1" applyAlignment="1">
      <alignment horizontal="right" vertical="center"/>
    </xf>
    <xf numFmtId="0" fontId="14" fillId="0" borderId="26" xfId="0" applyFont="1" applyBorder="1" applyAlignment="1">
      <alignment horizontal="center" vertical="top"/>
    </xf>
    <xf numFmtId="4" fontId="0" fillId="0" borderId="2" xfId="0" applyNumberFormat="1" applyBorder="1"/>
    <xf numFmtId="0" fontId="0" fillId="0" borderId="9" xfId="0" applyBorder="1"/>
    <xf numFmtId="0" fontId="0" fillId="0" borderId="17" xfId="0" applyBorder="1" applyAlignment="1">
      <alignment vertical="center"/>
    </xf>
    <xf numFmtId="0" fontId="0" fillId="0" borderId="55" xfId="0" applyBorder="1" applyAlignment="1">
      <alignment vertical="center"/>
    </xf>
    <xf numFmtId="0" fontId="14" fillId="0" borderId="43" xfId="0" applyFont="1" applyBorder="1" applyAlignment="1">
      <alignment horizontal="center" vertical="center"/>
    </xf>
    <xf numFmtId="0" fontId="0" fillId="0" borderId="66" xfId="0" applyBorder="1"/>
    <xf numFmtId="0" fontId="0" fillId="0" borderId="24" xfId="0" applyBorder="1" applyAlignment="1"/>
    <xf numFmtId="0" fontId="0" fillId="0" borderId="9" xfId="0" applyBorder="1"/>
    <xf numFmtId="0" fontId="0" fillId="0" borderId="44" xfId="0" applyFill="1" applyBorder="1" applyAlignment="1"/>
    <xf numFmtId="0" fontId="0" fillId="0" borderId="25" xfId="0" applyBorder="1" applyAlignment="1">
      <alignment vertical="top"/>
    </xf>
    <xf numFmtId="0" fontId="14" fillId="0" borderId="6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0" fillId="0" borderId="66" xfId="0" applyBorder="1"/>
    <xf numFmtId="0" fontId="4" fillId="0" borderId="10" xfId="0" applyFont="1" applyBorder="1" applyAlignment="1">
      <alignment horizontal="center"/>
    </xf>
    <xf numFmtId="0" fontId="12" fillId="0" borderId="72" xfId="1" applyFont="1" applyFill="1" applyBorder="1" applyAlignment="1">
      <alignment horizontal="center"/>
    </xf>
    <xf numFmtId="0" fontId="12" fillId="0" borderId="39" xfId="1" applyFont="1" applyFill="1" applyBorder="1" applyAlignment="1">
      <alignment horizontal="center"/>
    </xf>
    <xf numFmtId="4" fontId="29" fillId="0" borderId="15" xfId="0" applyNumberFormat="1" applyFont="1" applyFill="1" applyBorder="1"/>
    <xf numFmtId="4" fontId="29" fillId="0" borderId="15" xfId="0" applyNumberFormat="1" applyFont="1" applyBorder="1" applyAlignment="1">
      <alignment horizontal="right" vertical="center"/>
    </xf>
    <xf numFmtId="0" fontId="0" fillId="0" borderId="109" xfId="0" applyFill="1" applyBorder="1"/>
    <xf numFmtId="4" fontId="32" fillId="0" borderId="15" xfId="0" applyNumberFormat="1" applyFont="1" applyBorder="1"/>
    <xf numFmtId="4" fontId="4" fillId="0" borderId="26" xfId="0" applyNumberFormat="1" applyFont="1" applyBorder="1"/>
    <xf numFmtId="0" fontId="0" fillId="0" borderId="58" xfId="0" applyBorder="1"/>
    <xf numFmtId="0" fontId="0" fillId="0" borderId="9" xfId="0" applyBorder="1"/>
    <xf numFmtId="0" fontId="0" fillId="0" borderId="96" xfId="0" applyBorder="1"/>
    <xf numFmtId="0" fontId="0" fillId="0" borderId="66" xfId="0" applyBorder="1"/>
    <xf numFmtId="0" fontId="26" fillId="2" borderId="55" xfId="2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4" fontId="21" fillId="0" borderId="55" xfId="0" applyNumberFormat="1" applyFont="1" applyBorder="1"/>
    <xf numFmtId="0" fontId="26" fillId="2" borderId="25" xfId="2" applyFont="1" applyFill="1" applyBorder="1" applyAlignment="1">
      <alignment horizontal="right" wrapText="1"/>
    </xf>
    <xf numFmtId="4" fontId="0" fillId="0" borderId="41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2" borderId="40" xfId="0" applyFill="1" applyBorder="1"/>
    <xf numFmtId="0" fontId="0" fillId="0" borderId="9" xfId="0" applyBorder="1"/>
    <xf numFmtId="0" fontId="0" fillId="0" borderId="40" xfId="0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19" xfId="0" applyFont="1" applyBorder="1" applyAlignment="1">
      <alignment vertical="top"/>
    </xf>
    <xf numFmtId="0" fontId="14" fillId="0" borderId="20" xfId="0" applyFont="1" applyBorder="1" applyAlignment="1">
      <alignment vertical="top"/>
    </xf>
    <xf numFmtId="0" fontId="0" fillId="0" borderId="58" xfId="0" applyBorder="1"/>
    <xf numFmtId="0" fontId="0" fillId="0" borderId="9" xfId="0" applyBorder="1"/>
    <xf numFmtId="0" fontId="14" fillId="0" borderId="26" xfId="0" applyFont="1" applyBorder="1" applyAlignment="1">
      <alignment vertical="top"/>
    </xf>
    <xf numFmtId="0" fontId="14" fillId="0" borderId="55" xfId="0" applyFont="1" applyBorder="1" applyAlignment="1">
      <alignment vertical="top"/>
    </xf>
    <xf numFmtId="0" fontId="14" fillId="0" borderId="10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8" xfId="0" applyFont="1" applyBorder="1" applyAlignment="1">
      <alignment vertical="top"/>
    </xf>
    <xf numFmtId="0" fontId="14" fillId="0" borderId="6" xfId="0" applyFont="1" applyBorder="1" applyAlignment="1">
      <alignment horizontal="center"/>
    </xf>
    <xf numFmtId="0" fontId="0" fillId="0" borderId="44" xfId="0" applyFill="1" applyBorder="1" applyAlignment="1">
      <alignment vertical="top"/>
    </xf>
    <xf numFmtId="0" fontId="14" fillId="0" borderId="52" xfId="0" applyFont="1" applyBorder="1" applyAlignment="1">
      <alignment vertical="top"/>
    </xf>
    <xf numFmtId="0" fontId="0" fillId="0" borderId="24" xfId="0" applyFont="1" applyFill="1" applyBorder="1"/>
    <xf numFmtId="0" fontId="0" fillId="0" borderId="55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68" xfId="0" applyBorder="1"/>
    <xf numFmtId="0" fontId="0" fillId="0" borderId="40" xfId="0" applyFill="1" applyBorder="1" applyAlignment="1">
      <alignment vertical="top"/>
    </xf>
    <xf numFmtId="0" fontId="0" fillId="0" borderId="16" xfId="0" applyBorder="1" applyAlignment="1"/>
    <xf numFmtId="49" fontId="27" fillId="0" borderId="26" xfId="0" applyNumberFormat="1" applyFont="1" applyBorder="1" applyAlignment="1">
      <alignment vertical="top" wrapText="1"/>
    </xf>
    <xf numFmtId="0" fontId="0" fillId="0" borderId="25" xfId="0" applyBorder="1" applyAlignment="1"/>
    <xf numFmtId="0" fontId="14" fillId="0" borderId="8" xfId="0" applyFont="1" applyBorder="1" applyAlignment="1">
      <alignment vertical="top"/>
    </xf>
    <xf numFmtId="0" fontId="14" fillId="0" borderId="19" xfId="0" applyFont="1" applyBorder="1" applyAlignment="1">
      <alignment vertical="top"/>
    </xf>
    <xf numFmtId="0" fontId="0" fillId="0" borderId="5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14" fillId="0" borderId="7" xfId="0" applyFont="1" applyBorder="1" applyAlignment="1">
      <alignment vertical="top"/>
    </xf>
    <xf numFmtId="0" fontId="0" fillId="0" borderId="53" xfId="0" applyBorder="1" applyAlignment="1">
      <alignment vertical="center"/>
    </xf>
    <xf numFmtId="0" fontId="14" fillId="0" borderId="26" xfId="0" applyFont="1" applyBorder="1" applyAlignment="1">
      <alignment vertical="top"/>
    </xf>
    <xf numFmtId="0" fontId="14" fillId="0" borderId="55" xfId="0" applyFont="1" applyBorder="1" applyAlignment="1">
      <alignment vertical="top"/>
    </xf>
    <xf numFmtId="0" fontId="0" fillId="0" borderId="25" xfId="0" applyBorder="1" applyAlignment="1">
      <alignment vertical="center"/>
    </xf>
    <xf numFmtId="0" fontId="0" fillId="2" borderId="1" xfId="0" applyFill="1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9" xfId="0" applyBorder="1"/>
    <xf numFmtId="0" fontId="27" fillId="0" borderId="55" xfId="0" applyFont="1" applyBorder="1" applyAlignment="1">
      <alignment vertical="top" wrapText="1"/>
    </xf>
    <xf numFmtId="0" fontId="0" fillId="0" borderId="55" xfId="0" applyBorder="1" applyAlignment="1">
      <alignment vertical="top" wrapText="1"/>
    </xf>
    <xf numFmtId="0" fontId="14" fillId="0" borderId="17" xfId="0" applyFont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Fill="1" applyBorder="1"/>
    <xf numFmtId="4" fontId="0" fillId="0" borderId="44" xfId="0" applyNumberFormat="1" applyFill="1" applyBorder="1"/>
    <xf numFmtId="0" fontId="0" fillId="0" borderId="56" xfId="0" applyBorder="1" applyAlignment="1"/>
    <xf numFmtId="0" fontId="0" fillId="0" borderId="44" xfId="0" applyBorder="1" applyAlignment="1"/>
    <xf numFmtId="4" fontId="0" fillId="2" borderId="31" xfId="0" applyNumberFormat="1" applyFill="1" applyBorder="1"/>
    <xf numFmtId="4" fontId="0" fillId="2" borderId="39" xfId="0" applyNumberFormat="1" applyFill="1" applyBorder="1"/>
    <xf numFmtId="0" fontId="0" fillId="2" borderId="3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34" xfId="0" applyFill="1" applyBorder="1"/>
    <xf numFmtId="0" fontId="0" fillId="2" borderId="13" xfId="0" applyFill="1" applyBorder="1"/>
    <xf numFmtId="4" fontId="0" fillId="2" borderId="65" xfId="0" applyNumberFormat="1" applyFill="1" applyBorder="1"/>
    <xf numFmtId="0" fontId="19" fillId="0" borderId="55" xfId="0" applyFont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14" fillId="0" borderId="26" xfId="0" applyFont="1" applyBorder="1" applyAlignment="1"/>
    <xf numFmtId="0" fontId="14" fillId="0" borderId="6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0" fillId="0" borderId="9" xfId="0" applyBorder="1"/>
    <xf numFmtId="0" fontId="0" fillId="0" borderId="24" xfId="0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55" xfId="0" applyBorder="1" applyAlignment="1">
      <alignment vertical="center"/>
    </xf>
    <xf numFmtId="0" fontId="14" fillId="0" borderId="26" xfId="0" applyFont="1" applyBorder="1" applyAlignment="1">
      <alignment vertical="top"/>
    </xf>
    <xf numFmtId="0" fontId="14" fillId="0" borderId="55" xfId="0" applyFont="1" applyBorder="1" applyAlignment="1">
      <alignment vertical="top"/>
    </xf>
    <xf numFmtId="0" fontId="0" fillId="0" borderId="25" xfId="0" applyBorder="1" applyAlignment="1">
      <alignment vertical="center"/>
    </xf>
    <xf numFmtId="0" fontId="0" fillId="0" borderId="55" xfId="0" applyBorder="1" applyAlignment="1">
      <alignment vertical="top"/>
    </xf>
    <xf numFmtId="0" fontId="14" fillId="0" borderId="0" xfId="0" applyFont="1" applyBorder="1" applyAlignment="1">
      <alignment horizontal="center"/>
    </xf>
    <xf numFmtId="0" fontId="14" fillId="0" borderId="25" xfId="0" applyFont="1" applyBorder="1" applyAlignment="1"/>
    <xf numFmtId="0" fontId="0" fillId="0" borderId="66" xfId="0" applyBorder="1"/>
    <xf numFmtId="4" fontId="29" fillId="0" borderId="0" xfId="0" applyNumberFormat="1" applyFont="1" applyBorder="1"/>
    <xf numFmtId="4" fontId="0" fillId="0" borderId="43" xfId="0" applyNumberFormat="1" applyFill="1" applyBorder="1"/>
    <xf numFmtId="0" fontId="27" fillId="0" borderId="23" xfId="0" applyFont="1" applyBorder="1" applyAlignment="1">
      <alignment horizontal="center"/>
    </xf>
    <xf numFmtId="4" fontId="0" fillId="0" borderId="33" xfId="0" applyNumberFormat="1" applyFill="1" applyBorder="1"/>
    <xf numFmtId="0" fontId="0" fillId="0" borderId="27" xfId="0" applyBorder="1" applyAlignment="1"/>
    <xf numFmtId="4" fontId="0" fillId="0" borderId="35" xfId="0" applyNumberFormat="1" applyFill="1" applyBorder="1"/>
    <xf numFmtId="4" fontId="0" fillId="0" borderId="24" xfId="0" applyNumberFormat="1" applyFill="1" applyBorder="1"/>
    <xf numFmtId="0" fontId="0" fillId="0" borderId="41" xfId="0" applyBorder="1" applyAlignment="1"/>
    <xf numFmtId="49" fontId="20" fillId="0" borderId="0" xfId="0" applyNumberFormat="1" applyFont="1" applyBorder="1" applyAlignment="1">
      <alignment vertical="top" wrapText="1"/>
    </xf>
    <xf numFmtId="0" fontId="12" fillId="0" borderId="17" xfId="1" applyFont="1" applyBorder="1" applyAlignment="1">
      <alignment horizontal="right"/>
    </xf>
    <xf numFmtId="0" fontId="12" fillId="0" borderId="0" xfId="1" applyFont="1" applyBorder="1" applyAlignment="1">
      <alignment horizontal="right"/>
    </xf>
    <xf numFmtId="49" fontId="27" fillId="0" borderId="25" xfId="0" applyNumberFormat="1" applyFont="1" applyBorder="1" applyAlignment="1">
      <alignment horizontal="center" vertical="top" wrapText="1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8" xfId="0" applyBorder="1"/>
    <xf numFmtId="0" fontId="0" fillId="0" borderId="9" xfId="0" applyBorder="1"/>
    <xf numFmtId="0" fontId="0" fillId="0" borderId="55" xfId="0" applyBorder="1" applyAlignment="1">
      <alignment vertical="center"/>
    </xf>
    <xf numFmtId="0" fontId="14" fillId="0" borderId="26" xfId="0" applyFont="1" applyBorder="1" applyAlignment="1">
      <alignment vertical="top"/>
    </xf>
    <xf numFmtId="0" fontId="14" fillId="0" borderId="55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41" xfId="0" applyBorder="1"/>
    <xf numFmtId="0" fontId="0" fillId="0" borderId="0" xfId="0" applyBorder="1" applyAlignment="1">
      <alignment vertical="top"/>
    </xf>
    <xf numFmtId="49" fontId="28" fillId="0" borderId="8" xfId="0" applyNumberFormat="1" applyFont="1" applyBorder="1" applyAlignment="1">
      <alignment vertical="top" wrapText="1"/>
    </xf>
    <xf numFmtId="49" fontId="28" fillId="0" borderId="20" xfId="0" applyNumberFormat="1" applyFont="1" applyBorder="1" applyAlignment="1">
      <alignment vertical="top" wrapText="1"/>
    </xf>
    <xf numFmtId="49" fontId="28" fillId="0" borderId="4" xfId="0" applyNumberFormat="1" applyFont="1" applyBorder="1" applyAlignment="1">
      <alignment vertical="top" wrapText="1"/>
    </xf>
    <xf numFmtId="0" fontId="0" fillId="0" borderId="10" xfId="0" applyBorder="1" applyAlignment="1">
      <alignment vertical="center"/>
    </xf>
    <xf numFmtId="0" fontId="0" fillId="0" borderId="66" xfId="0" applyBorder="1"/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41" xfId="0" applyBorder="1"/>
    <xf numFmtId="0" fontId="14" fillId="0" borderId="55" xfId="0" applyFont="1" applyBorder="1" applyAlignment="1">
      <alignment vertical="top"/>
    </xf>
    <xf numFmtId="0" fontId="0" fillId="0" borderId="9" xfId="0" applyBorder="1"/>
    <xf numFmtId="0" fontId="0" fillId="0" borderId="0" xfId="0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55" xfId="0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27" fillId="0" borderId="55" xfId="0" applyFont="1" applyBorder="1" applyAlignment="1">
      <alignment vertical="top" wrapText="1"/>
    </xf>
    <xf numFmtId="0" fontId="0" fillId="0" borderId="66" xfId="0" applyBorder="1"/>
    <xf numFmtId="0" fontId="0" fillId="0" borderId="9" xfId="0" applyFill="1" applyBorder="1" applyAlignment="1">
      <alignment horizontal="left"/>
    </xf>
    <xf numFmtId="0" fontId="0" fillId="0" borderId="55" xfId="0" applyBorder="1" applyAlignment="1">
      <alignment horizontal="right"/>
    </xf>
    <xf numFmtId="49" fontId="0" fillId="0" borderId="26" xfId="0" applyNumberFormat="1" applyBorder="1" applyAlignment="1">
      <alignment vertical="top"/>
    </xf>
    <xf numFmtId="49" fontId="0" fillId="0" borderId="25" xfId="0" applyNumberFormat="1" applyBorder="1" applyAlignment="1">
      <alignment vertical="top"/>
    </xf>
    <xf numFmtId="0" fontId="0" fillId="0" borderId="2" xfId="0" applyBorder="1" applyAlignment="1">
      <alignment horizontal="right" vertical="center"/>
    </xf>
    <xf numFmtId="0" fontId="0" fillId="0" borderId="9" xfId="0" applyFont="1" applyFill="1" applyBorder="1" applyAlignment="1">
      <alignment horizontal="right"/>
    </xf>
    <xf numFmtId="0" fontId="0" fillId="0" borderId="28" xfId="0" applyFill="1" applyBorder="1" applyAlignment="1">
      <alignment horizontal="right"/>
    </xf>
    <xf numFmtId="0" fontId="0" fillId="0" borderId="59" xfId="0" applyFill="1" applyBorder="1"/>
    <xf numFmtId="0" fontId="0" fillId="0" borderId="50" xfId="0" applyBorder="1" applyAlignment="1">
      <alignment horizontal="right"/>
    </xf>
    <xf numFmtId="0" fontId="0" fillId="0" borderId="0" xfId="0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0" fillId="0" borderId="50" xfId="0" applyFill="1" applyBorder="1" applyAlignment="1">
      <alignment vertical="top"/>
    </xf>
    <xf numFmtId="0" fontId="0" fillId="0" borderId="50" xfId="0" applyFill="1" applyBorder="1" applyAlignment="1">
      <alignment horizontal="right" vertical="top"/>
    </xf>
    <xf numFmtId="0" fontId="0" fillId="0" borderId="5" xfId="0" applyBorder="1" applyAlignment="1">
      <alignment horizontal="right"/>
    </xf>
    <xf numFmtId="0" fontId="0" fillId="0" borderId="60" xfId="0" applyFill="1" applyBorder="1" applyAlignment="1">
      <alignment horizontal="right"/>
    </xf>
    <xf numFmtId="0" fontId="0" fillId="0" borderId="19" xfId="0" applyBorder="1"/>
    <xf numFmtId="0" fontId="0" fillId="0" borderId="37" xfId="0" applyFill="1" applyBorder="1" applyAlignment="1">
      <alignment horizontal="right"/>
    </xf>
    <xf numFmtId="0" fontId="0" fillId="0" borderId="38" xfId="0" applyBorder="1"/>
    <xf numFmtId="0" fontId="0" fillId="0" borderId="16" xfId="0" applyBorder="1"/>
    <xf numFmtId="0" fontId="0" fillId="0" borderId="7" xfId="0" applyFill="1" applyBorder="1"/>
    <xf numFmtId="0" fontId="0" fillId="0" borderId="9" xfId="0" applyFont="1" applyFill="1" applyBorder="1"/>
    <xf numFmtId="0" fontId="0" fillId="0" borderId="71" xfId="0" applyFill="1" applyBorder="1"/>
    <xf numFmtId="0" fontId="27" fillId="0" borderId="34" xfId="0" applyFont="1" applyBorder="1" applyAlignment="1">
      <alignment vertical="top" wrapText="1"/>
    </xf>
    <xf numFmtId="0" fontId="0" fillId="2" borderId="47" xfId="0" applyFill="1" applyBorder="1"/>
    <xf numFmtId="0" fontId="0" fillId="2" borderId="67" xfId="0" applyFill="1" applyBorder="1"/>
    <xf numFmtId="0" fontId="26" fillId="2" borderId="25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4" fontId="0" fillId="2" borderId="22" xfId="0" applyNumberFormat="1" applyFill="1" applyBorder="1"/>
    <xf numFmtId="0" fontId="0" fillId="0" borderId="18" xfId="0" applyBorder="1"/>
    <xf numFmtId="4" fontId="0" fillId="0" borderId="26" xfId="0" applyNumberFormat="1" applyFill="1" applyBorder="1" applyAlignment="1">
      <alignment vertical="top"/>
    </xf>
    <xf numFmtId="0" fontId="0" fillId="0" borderId="25" xfId="0" applyBorder="1" applyAlignment="1">
      <alignment vertical="top"/>
    </xf>
    <xf numFmtId="0" fontId="14" fillId="0" borderId="10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26" xfId="0" applyFont="1" applyBorder="1" applyAlignment="1"/>
    <xf numFmtId="0" fontId="0" fillId="0" borderId="25" xfId="0" applyBorder="1" applyAlignment="1"/>
    <xf numFmtId="0" fontId="14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49" fontId="27" fillId="0" borderId="26" xfId="0" applyNumberFormat="1" applyFont="1" applyBorder="1" applyAlignment="1">
      <alignment vertical="top" wrapText="1"/>
    </xf>
    <xf numFmtId="49" fontId="27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55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14" fontId="14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26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0" fillId="0" borderId="0" xfId="0" applyAlignment="1">
      <alignment horizontal="center"/>
    </xf>
    <xf numFmtId="0" fontId="14" fillId="0" borderId="0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3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100" xfId="0" applyBorder="1" applyAlignment="1">
      <alignment vertical="top"/>
    </xf>
    <xf numFmtId="0" fontId="0" fillId="0" borderId="69" xfId="0" applyBorder="1" applyAlignment="1">
      <alignment vertical="top"/>
    </xf>
    <xf numFmtId="0" fontId="0" fillId="0" borderId="10" xfId="0" applyBorder="1" applyAlignment="1">
      <alignment vertical="top"/>
    </xf>
    <xf numFmtId="0" fontId="14" fillId="0" borderId="63" xfId="0" applyFont="1" applyBorder="1" applyAlignment="1">
      <alignment vertical="top"/>
    </xf>
    <xf numFmtId="0" fontId="14" fillId="0" borderId="67" xfId="0" applyFont="1" applyBorder="1" applyAlignment="1">
      <alignment vertical="top"/>
    </xf>
    <xf numFmtId="0" fontId="14" fillId="0" borderId="45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89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9" xfId="0" applyBorder="1"/>
    <xf numFmtId="0" fontId="0" fillId="0" borderId="41" xfId="0" applyBorder="1"/>
    <xf numFmtId="0" fontId="14" fillId="0" borderId="21" xfId="0" applyFont="1" applyBorder="1" applyAlignment="1">
      <alignment horizontal="center"/>
    </xf>
    <xf numFmtId="0" fontId="14" fillId="2" borderId="53" xfId="0" applyFont="1" applyFill="1" applyBorder="1" applyAlignment="1">
      <alignment vertical="top"/>
    </xf>
    <xf numFmtId="0" fontId="14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0" fillId="0" borderId="1" xfId="0" applyBorder="1" applyAlignment="1">
      <alignment vertical="top"/>
    </xf>
    <xf numFmtId="0" fontId="0" fillId="0" borderId="53" xfId="0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14" fillId="2" borderId="2" xfId="0" applyFont="1" applyFill="1" applyBorder="1" applyAlignment="1">
      <alignment vertical="top"/>
    </xf>
    <xf numFmtId="0" fontId="14" fillId="2" borderId="3" xfId="0" applyFont="1" applyFill="1" applyBorder="1" applyAlignment="1">
      <alignment vertical="top"/>
    </xf>
    <xf numFmtId="0" fontId="0" fillId="0" borderId="54" xfId="0" applyBorder="1" applyAlignment="1">
      <alignment vertical="center"/>
    </xf>
    <xf numFmtId="0" fontId="0" fillId="0" borderId="48" xfId="0" applyBorder="1" applyAlignment="1">
      <alignment vertical="center"/>
    </xf>
    <xf numFmtId="0" fontId="14" fillId="0" borderId="97" xfId="0" applyFont="1" applyBorder="1" applyAlignment="1">
      <alignment vertical="top"/>
    </xf>
    <xf numFmtId="0" fontId="14" fillId="0" borderId="64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4" fillId="0" borderId="68" xfId="0" applyFont="1" applyBorder="1" applyAlignment="1">
      <alignment vertical="top"/>
    </xf>
    <xf numFmtId="0" fontId="14" fillId="0" borderId="102" xfId="0" applyFont="1" applyBorder="1" applyAlignment="1">
      <alignment vertical="top"/>
    </xf>
    <xf numFmtId="0" fontId="14" fillId="0" borderId="2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0" fillId="0" borderId="26" xfId="0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0" fontId="14" fillId="0" borderId="26" xfId="0" applyFont="1" applyBorder="1" applyAlignment="1">
      <alignment vertical="top"/>
    </xf>
    <xf numFmtId="0" fontId="14" fillId="0" borderId="55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65" xfId="0" applyFont="1" applyBorder="1" applyAlignment="1">
      <alignment vertical="top"/>
    </xf>
    <xf numFmtId="0" fontId="0" fillId="0" borderId="55" xfId="0" applyBorder="1" applyAlignment="1">
      <alignment vertical="center"/>
    </xf>
    <xf numFmtId="0" fontId="14" fillId="0" borderId="3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3" xfId="0" applyBorder="1" applyAlignment="1">
      <alignment vertical="center"/>
    </xf>
    <xf numFmtId="0" fontId="14" fillId="0" borderId="32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6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6" xfId="0" applyFont="1" applyBorder="1" applyAlignment="1">
      <alignment horizontal="center" vertical="top"/>
    </xf>
    <xf numFmtId="0" fontId="14" fillId="0" borderId="34" xfId="0" applyFont="1" applyBorder="1" applyAlignment="1">
      <alignment horizontal="center" vertical="top"/>
    </xf>
    <xf numFmtId="0" fontId="14" fillId="0" borderId="33" xfId="0" applyFont="1" applyBorder="1" applyAlignment="1">
      <alignment horizontal="center"/>
    </xf>
    <xf numFmtId="0" fontId="0" fillId="0" borderId="24" xfId="0" applyBorder="1" applyAlignment="1">
      <alignment vertical="top"/>
    </xf>
    <xf numFmtId="0" fontId="0" fillId="0" borderId="27" xfId="0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19" xfId="0" applyFont="1" applyBorder="1" applyAlignment="1">
      <alignment vertical="top"/>
    </xf>
    <xf numFmtId="0" fontId="0" fillId="0" borderId="56" xfId="0" applyBorder="1" applyAlignment="1">
      <alignment vertical="center"/>
    </xf>
    <xf numFmtId="0" fontId="14" fillId="0" borderId="15" xfId="0" applyFont="1" applyBorder="1" applyAlignment="1">
      <alignment horizontal="center"/>
    </xf>
    <xf numFmtId="0" fontId="0" fillId="0" borderId="60" xfId="0" applyBorder="1" applyAlignment="1">
      <alignment vertical="center"/>
    </xf>
    <xf numFmtId="0" fontId="14" fillId="0" borderId="23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0" fillId="0" borderId="60" xfId="0" applyBorder="1" applyAlignment="1">
      <alignment vertical="top"/>
    </xf>
    <xf numFmtId="0" fontId="14" fillId="0" borderId="4" xfId="0" applyFont="1" applyBorder="1" applyAlignment="1"/>
    <xf numFmtId="0" fontId="14" fillId="0" borderId="51" xfId="0" applyFont="1" applyBorder="1" applyAlignment="1"/>
    <xf numFmtId="0" fontId="0" fillId="0" borderId="58" xfId="0" applyBorder="1"/>
    <xf numFmtId="0" fontId="0" fillId="0" borderId="56" xfId="0" applyBorder="1"/>
    <xf numFmtId="0" fontId="0" fillId="0" borderId="9" xfId="0" applyBorder="1"/>
    <xf numFmtId="0" fontId="18" fillId="0" borderId="1" xfId="0" applyFont="1" applyBorder="1" applyAlignment="1">
      <alignment horizontal="right" wrapText="1"/>
    </xf>
    <xf numFmtId="0" fontId="18" fillId="0" borderId="28" xfId="0" applyFont="1" applyBorder="1" applyAlignment="1">
      <alignment horizontal="right" wrapText="1"/>
    </xf>
    <xf numFmtId="0" fontId="14" fillId="0" borderId="21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1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0" fillId="0" borderId="32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23" xfId="0" applyFill="1" applyBorder="1" applyAlignment="1">
      <alignment horizontal="right" vertical="top"/>
    </xf>
    <xf numFmtId="0" fontId="0" fillId="0" borderId="51" xfId="0" applyBorder="1" applyAlignment="1">
      <alignment horizontal="right" vertical="top"/>
    </xf>
    <xf numFmtId="4" fontId="0" fillId="0" borderId="25" xfId="0" applyNumberFormat="1" applyBorder="1" applyAlignment="1">
      <alignment vertical="top"/>
    </xf>
    <xf numFmtId="0" fontId="0" fillId="0" borderId="55" xfId="0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7" xfId="0" applyBorder="1" applyAlignment="1">
      <alignment horizontal="right" vertical="top"/>
    </xf>
    <xf numFmtId="0" fontId="8" fillId="0" borderId="26" xfId="0" applyFont="1" applyBorder="1" applyAlignment="1">
      <alignment horizontal="right" vertical="top" wrapText="1"/>
    </xf>
    <xf numFmtId="0" fontId="8" fillId="0" borderId="55" xfId="0" applyFont="1" applyBorder="1" applyAlignment="1">
      <alignment horizontal="right" vertical="top" wrapText="1"/>
    </xf>
    <xf numFmtId="0" fontId="14" fillId="0" borderId="24" xfId="0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/>
    </xf>
    <xf numFmtId="0" fontId="14" fillId="0" borderId="17" xfId="0" applyFont="1" applyBorder="1" applyAlignment="1">
      <alignment horizontal="center" vertical="top"/>
    </xf>
    <xf numFmtId="0" fontId="18" fillId="0" borderId="26" xfId="0" applyFont="1" applyBorder="1" applyAlignment="1">
      <alignment vertical="top" wrapText="1"/>
    </xf>
    <xf numFmtId="0" fontId="0" fillId="0" borderId="55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18" fillId="0" borderId="25" xfId="0" applyFont="1" applyBorder="1" applyAlignment="1">
      <alignment vertical="top" wrapText="1"/>
    </xf>
    <xf numFmtId="0" fontId="0" fillId="0" borderId="4" xfId="0" applyFill="1" applyBorder="1" applyAlignment="1"/>
    <xf numFmtId="0" fontId="0" fillId="0" borderId="7" xfId="0" applyBorder="1" applyAlignment="1"/>
    <xf numFmtId="0" fontId="18" fillId="0" borderId="26" xfId="0" applyFont="1" applyBorder="1" applyAlignment="1">
      <alignment horizontal="right" vertical="top" wrapText="1"/>
    </xf>
    <xf numFmtId="0" fontId="0" fillId="0" borderId="25" xfId="0" applyBorder="1" applyAlignment="1">
      <alignment horizontal="right" vertical="top" wrapText="1"/>
    </xf>
    <xf numFmtId="0" fontId="18" fillId="0" borderId="10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8" fillId="0" borderId="1" xfId="0" applyFont="1" applyBorder="1" applyAlignment="1">
      <alignment horizontal="right" vertical="top" wrapText="1"/>
    </xf>
    <xf numFmtId="0" fontId="0" fillId="0" borderId="53" xfId="0" applyBorder="1" applyAlignment="1">
      <alignment horizontal="right" vertical="top" wrapText="1"/>
    </xf>
    <xf numFmtId="0" fontId="0" fillId="0" borderId="28" xfId="0" applyBorder="1" applyAlignment="1">
      <alignment horizontal="right" vertical="top" wrapText="1"/>
    </xf>
    <xf numFmtId="0" fontId="18" fillId="0" borderId="26" xfId="0" applyFont="1" applyBorder="1" applyAlignment="1">
      <alignment wrapText="1"/>
    </xf>
    <xf numFmtId="0" fontId="0" fillId="0" borderId="25" xfId="0" applyBorder="1" applyAlignment="1">
      <alignment wrapText="1"/>
    </xf>
    <xf numFmtId="0" fontId="27" fillId="0" borderId="26" xfId="0" applyFont="1" applyBorder="1" applyAlignment="1">
      <alignment vertical="top" wrapText="1"/>
    </xf>
    <xf numFmtId="0" fontId="27" fillId="0" borderId="25" xfId="0" applyFont="1" applyBorder="1" applyAlignment="1">
      <alignment vertical="top" wrapText="1"/>
    </xf>
    <xf numFmtId="0" fontId="27" fillId="2" borderId="26" xfId="0" applyFont="1" applyFill="1" applyBorder="1" applyAlignment="1">
      <alignment vertical="top" wrapText="1"/>
    </xf>
    <xf numFmtId="0" fontId="27" fillId="2" borderId="25" xfId="0" applyFont="1" applyFill="1" applyBorder="1" applyAlignment="1">
      <alignment vertical="top" wrapText="1"/>
    </xf>
    <xf numFmtId="0" fontId="27" fillId="0" borderId="55" xfId="0" applyFont="1" applyBorder="1" applyAlignment="1">
      <alignment vertical="top" wrapText="1"/>
    </xf>
    <xf numFmtId="0" fontId="19" fillId="0" borderId="25" xfId="0" applyFont="1" applyBorder="1" applyAlignment="1">
      <alignment vertical="top" wrapText="1"/>
    </xf>
    <xf numFmtId="0" fontId="14" fillId="0" borderId="34" xfId="0" applyFont="1" applyBorder="1" applyAlignment="1">
      <alignment horizontal="center" wrapText="1"/>
    </xf>
    <xf numFmtId="0" fontId="14" fillId="0" borderId="26" xfId="0" applyFont="1" applyBorder="1" applyAlignment="1">
      <alignment horizontal="right" vertical="top"/>
    </xf>
    <xf numFmtId="0" fontId="0" fillId="0" borderId="55" xfId="0" applyBorder="1" applyAlignment="1">
      <alignment horizontal="right" vertical="top"/>
    </xf>
    <xf numFmtId="0" fontId="14" fillId="0" borderId="26" xfId="0" applyFont="1" applyBorder="1" applyAlignment="1">
      <alignment horizontal="left" wrapText="1"/>
    </xf>
    <xf numFmtId="0" fontId="14" fillId="0" borderId="55" xfId="0" applyFont="1" applyBorder="1" applyAlignment="1">
      <alignment horizontal="left" wrapText="1"/>
    </xf>
    <xf numFmtId="0" fontId="5" fillId="0" borderId="26" xfId="0" applyFont="1" applyBorder="1" applyAlignment="1">
      <alignment horizontal="left" vertical="top" wrapText="1"/>
    </xf>
    <xf numFmtId="0" fontId="5" fillId="0" borderId="55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11" fillId="0" borderId="10" xfId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12" fillId="0" borderId="55" xfId="1" applyFont="1" applyBorder="1" applyAlignment="1">
      <alignment horizontal="right" vertical="top"/>
    </xf>
    <xf numFmtId="0" fontId="19" fillId="0" borderId="55" xfId="0" applyFont="1" applyBorder="1" applyAlignment="1">
      <alignment horizontal="right" vertical="top"/>
    </xf>
    <xf numFmtId="0" fontId="14" fillId="0" borderId="32" xfId="0" applyFont="1" applyBorder="1" applyAlignment="1">
      <alignment horizontal="center" wrapText="1"/>
    </xf>
    <xf numFmtId="0" fontId="14" fillId="0" borderId="59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0" fillId="0" borderId="28" xfId="0" applyBorder="1" applyAlignment="1">
      <alignment vertical="top"/>
    </xf>
    <xf numFmtId="49" fontId="28" fillId="0" borderId="26" xfId="0" applyNumberFormat="1" applyFont="1" applyBorder="1" applyAlignment="1">
      <alignment vertical="top" wrapText="1"/>
    </xf>
    <xf numFmtId="0" fontId="35" fillId="0" borderId="25" xfId="0" applyFont="1" applyBorder="1" applyAlignment="1">
      <alignment vertical="top" wrapText="1"/>
    </xf>
    <xf numFmtId="0" fontId="14" fillId="0" borderId="27" xfId="0" applyFont="1" applyBorder="1" applyAlignment="1">
      <alignment horizontal="center" vertical="top"/>
    </xf>
    <xf numFmtId="49" fontId="28" fillId="0" borderId="55" xfId="0" applyNumberFormat="1" applyFont="1" applyBorder="1" applyAlignment="1">
      <alignment vertical="top" wrapText="1"/>
    </xf>
    <xf numFmtId="0" fontId="35" fillId="0" borderId="55" xfId="0" applyFont="1" applyBorder="1" applyAlignment="1">
      <alignment vertical="top" wrapText="1"/>
    </xf>
    <xf numFmtId="0" fontId="26" fillId="2" borderId="76" xfId="2" applyFont="1" applyFill="1" applyBorder="1" applyAlignment="1">
      <alignment horizontal="center" vertical="top" wrapText="1"/>
    </xf>
    <xf numFmtId="0" fontId="26" fillId="2" borderId="91" xfId="2" applyFont="1" applyFill="1" applyBorder="1" applyAlignment="1">
      <alignment horizontal="center" vertical="top" wrapText="1"/>
    </xf>
    <xf numFmtId="0" fontId="26" fillId="2" borderId="79" xfId="2" applyFont="1" applyFill="1" applyBorder="1" applyAlignment="1">
      <alignment horizontal="center" vertical="top" wrapText="1"/>
    </xf>
    <xf numFmtId="0" fontId="26" fillId="2" borderId="77" xfId="2" applyFont="1" applyFill="1" applyBorder="1" applyAlignment="1">
      <alignment vertical="top"/>
    </xf>
    <xf numFmtId="0" fontId="26" fillId="2" borderId="82" xfId="2" applyFont="1" applyFill="1" applyBorder="1" applyAlignment="1">
      <alignment vertical="top"/>
    </xf>
    <xf numFmtId="0" fontId="26" fillId="2" borderId="83" xfId="2" applyFont="1" applyFill="1" applyBorder="1" applyAlignment="1">
      <alignment vertical="top"/>
    </xf>
    <xf numFmtId="0" fontId="26" fillId="2" borderId="107" xfId="2" applyFont="1" applyFill="1" applyBorder="1" applyAlignment="1">
      <alignment vertical="top"/>
    </xf>
    <xf numFmtId="0" fontId="26" fillId="2" borderId="93" xfId="2" applyFont="1" applyFill="1" applyBorder="1" applyAlignment="1">
      <alignment vertical="top"/>
    </xf>
    <xf numFmtId="0" fontId="26" fillId="2" borderId="80" xfId="2" applyFont="1" applyFill="1" applyBorder="1" applyAlignment="1">
      <alignment horizontal="center" wrapText="1"/>
    </xf>
    <xf numFmtId="0" fontId="26" fillId="2" borderId="81" xfId="2" applyFont="1" applyFill="1" applyBorder="1" applyAlignment="1">
      <alignment horizontal="center" wrapText="1"/>
    </xf>
    <xf numFmtId="0" fontId="26" fillId="2" borderId="94" xfId="2" applyFont="1" applyFill="1" applyBorder="1" applyAlignment="1">
      <alignment horizontal="center" wrapText="1"/>
    </xf>
    <xf numFmtId="0" fontId="26" fillId="2" borderId="76" xfId="2" applyFont="1" applyFill="1" applyBorder="1" applyAlignment="1">
      <alignment horizontal="center" wrapText="1"/>
    </xf>
    <xf numFmtId="0" fontId="26" fillId="2" borderId="98" xfId="2" applyFont="1" applyFill="1" applyBorder="1" applyAlignment="1">
      <alignment horizontal="center"/>
    </xf>
    <xf numFmtId="0" fontId="26" fillId="2" borderId="77" xfId="2" applyFont="1" applyFill="1" applyBorder="1" applyAlignment="1">
      <alignment horizontal="center" wrapText="1"/>
    </xf>
    <xf numFmtId="0" fontId="26" fillId="2" borderId="76" xfId="2" applyFont="1" applyFill="1" applyBorder="1" applyAlignment="1">
      <alignment vertical="top"/>
    </xf>
    <xf numFmtId="0" fontId="26" fillId="2" borderId="91" xfId="2" applyFont="1" applyFill="1" applyBorder="1" applyAlignment="1">
      <alignment vertical="top"/>
    </xf>
    <xf numFmtId="0" fontId="26" fillId="2" borderId="79" xfId="2" applyFont="1" applyFill="1" applyBorder="1" applyAlignment="1">
      <alignment vertical="top"/>
    </xf>
    <xf numFmtId="0" fontId="26" fillId="2" borderId="98" xfId="2" applyFont="1" applyFill="1" applyBorder="1" applyAlignment="1">
      <alignment vertical="top"/>
    </xf>
    <xf numFmtId="0" fontId="14" fillId="0" borderId="25" xfId="0" applyFont="1" applyBorder="1" applyAlignment="1">
      <alignment vertical="top"/>
    </xf>
    <xf numFmtId="14" fontId="26" fillId="2" borderId="94" xfId="2" applyNumberFormat="1" applyFont="1" applyFill="1" applyBorder="1" applyAlignment="1">
      <alignment horizontal="center"/>
    </xf>
    <xf numFmtId="14" fontId="26" fillId="2" borderId="14" xfId="2" applyNumberFormat="1" applyFont="1" applyFill="1" applyBorder="1" applyAlignment="1">
      <alignment horizontal="center"/>
    </xf>
    <xf numFmtId="0" fontId="26" fillId="2" borderId="105" xfId="2" applyFont="1" applyFill="1" applyBorder="1" applyAlignment="1">
      <alignment horizontal="center" wrapText="1"/>
    </xf>
    <xf numFmtId="0" fontId="26" fillId="2" borderId="87" xfId="2" applyFont="1" applyFill="1" applyBorder="1" applyAlignment="1">
      <alignment horizontal="center" wrapText="1"/>
    </xf>
    <xf numFmtId="0" fontId="26" fillId="2" borderId="104" xfId="2" applyFont="1" applyFill="1" applyBorder="1" applyAlignment="1">
      <alignment horizontal="center" wrapText="1"/>
    </xf>
    <xf numFmtId="0" fontId="14" fillId="0" borderId="55" xfId="0" applyFont="1" applyBorder="1" applyAlignment="1">
      <alignment horizontal="center" vertical="center" wrapText="1"/>
    </xf>
    <xf numFmtId="49" fontId="21" fillId="2" borderId="91" xfId="2" applyNumberFormat="1" applyFont="1" applyFill="1" applyBorder="1" applyAlignment="1">
      <alignment vertical="top" wrapText="1"/>
    </xf>
    <xf numFmtId="49" fontId="21" fillId="2" borderId="79" xfId="2" applyNumberFormat="1" applyFont="1" applyFill="1" applyBorder="1" applyAlignment="1">
      <alignment vertical="top" wrapText="1"/>
    </xf>
    <xf numFmtId="0" fontId="21" fillId="2" borderId="77" xfId="2" applyFont="1" applyFill="1" applyBorder="1" applyAlignment="1">
      <alignment vertical="top" wrapText="1"/>
    </xf>
    <xf numFmtId="0" fontId="12" fillId="0" borderId="10" xfId="1" applyFont="1" applyBorder="1" applyAlignment="1">
      <alignment horizontal="center" vertical="top"/>
    </xf>
    <xf numFmtId="0" fontId="12" fillId="0" borderId="17" xfId="1" applyFon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49" fontId="28" fillId="0" borderId="43" xfId="0" applyNumberFormat="1" applyFont="1" applyBorder="1" applyAlignment="1">
      <alignment vertical="top" wrapText="1"/>
    </xf>
    <xf numFmtId="0" fontId="19" fillId="0" borderId="35" xfId="0" applyFont="1" applyBorder="1" applyAlignment="1">
      <alignment vertical="top" wrapText="1"/>
    </xf>
    <xf numFmtId="49" fontId="27" fillId="0" borderId="55" xfId="0" applyNumberFormat="1" applyFont="1" applyBorder="1" applyAlignment="1">
      <alignment vertical="top" wrapText="1"/>
    </xf>
    <xf numFmtId="0" fontId="4" fillId="0" borderId="55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14" fontId="14" fillId="0" borderId="42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58" xfId="0" applyFont="1" applyBorder="1" applyAlignment="1">
      <alignment horizontal="center" vertical="top"/>
    </xf>
    <xf numFmtId="0" fontId="0" fillId="0" borderId="58" xfId="0" applyBorder="1" applyAlignment="1">
      <alignment horizontal="center" vertical="top"/>
    </xf>
    <xf numFmtId="0" fontId="0" fillId="0" borderId="34" xfId="0" applyBorder="1" applyAlignment="1">
      <alignment horizontal="center" vertical="center"/>
    </xf>
    <xf numFmtId="49" fontId="28" fillId="0" borderId="33" xfId="0" applyNumberFormat="1" applyFont="1" applyBorder="1" applyAlignment="1">
      <alignment vertical="top" wrapText="1"/>
    </xf>
    <xf numFmtId="0" fontId="11" fillId="0" borderId="55" xfId="1" applyFont="1" applyBorder="1" applyAlignment="1">
      <alignment horizontal="center" vertical="top"/>
    </xf>
    <xf numFmtId="49" fontId="20" fillId="0" borderId="43" xfId="0" applyNumberFormat="1" applyFont="1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27" fillId="0" borderId="21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14" fillId="0" borderId="17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49" fontId="28" fillId="0" borderId="23" xfId="0" applyNumberFormat="1" applyFont="1" applyBorder="1" applyAlignment="1">
      <alignment vertical="top" wrapText="1"/>
    </xf>
    <xf numFmtId="49" fontId="28" fillId="0" borderId="7" xfId="0" applyNumberFormat="1" applyFont="1" applyBorder="1" applyAlignment="1">
      <alignment vertical="top" wrapText="1"/>
    </xf>
    <xf numFmtId="0" fontId="19" fillId="0" borderId="7" xfId="0" applyFont="1" applyBorder="1" applyAlignment="1">
      <alignment vertical="top"/>
    </xf>
    <xf numFmtId="0" fontId="19" fillId="0" borderId="55" xfId="0" applyFont="1" applyBorder="1" applyAlignment="1">
      <alignment vertical="top"/>
    </xf>
    <xf numFmtId="0" fontId="12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0" fillId="0" borderId="34" xfId="0" applyBorder="1" applyAlignment="1"/>
    <xf numFmtId="0" fontId="0" fillId="0" borderId="14" xfId="0" applyBorder="1" applyAlignment="1"/>
    <xf numFmtId="49" fontId="28" fillId="0" borderId="26" xfId="0" applyNumberFormat="1" applyFont="1" applyBorder="1" applyAlignment="1">
      <alignment horizontal="center" vertical="top" wrapText="1"/>
    </xf>
    <xf numFmtId="49" fontId="28" fillId="0" borderId="55" xfId="0" applyNumberFormat="1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9"/>
  <sheetViews>
    <sheetView tabSelected="1" topLeftCell="A123" workbookViewId="0">
      <selection activeCell="A2" sqref="A2:H196"/>
    </sheetView>
  </sheetViews>
  <sheetFormatPr defaultRowHeight="15" x14ac:dyDescent="0.25"/>
  <cols>
    <col min="2" max="2" width="25" customWidth="1"/>
    <col min="3" max="3" width="28.42578125" customWidth="1"/>
    <col min="4" max="4" width="20.140625" customWidth="1"/>
    <col min="5" max="5" width="16" customWidth="1"/>
    <col min="6" max="6" width="10.5703125" customWidth="1"/>
    <col min="7" max="7" width="26.28515625" customWidth="1"/>
    <col min="8" max="8" width="13.140625" customWidth="1"/>
    <col min="9" max="9" width="13.28515625" hidden="1" customWidth="1"/>
    <col min="10" max="10" width="11.5703125" hidden="1" customWidth="1"/>
    <col min="11" max="11" width="13.140625" hidden="1" customWidth="1"/>
    <col min="15" max="15" width="11.7109375" bestFit="1" customWidth="1"/>
  </cols>
  <sheetData>
    <row r="2" spans="1:11" x14ac:dyDescent="0.25">
      <c r="B2" t="s">
        <v>105</v>
      </c>
    </row>
    <row r="3" spans="1:11" x14ac:dyDescent="0.25">
      <c r="A3" s="89"/>
      <c r="B3" s="89"/>
      <c r="C3" s="89"/>
      <c r="D3" s="89" t="s">
        <v>133</v>
      </c>
      <c r="E3" s="89"/>
      <c r="F3" s="89"/>
      <c r="G3" s="89"/>
      <c r="H3" s="89" t="s">
        <v>14</v>
      </c>
      <c r="I3" s="89"/>
      <c r="J3" s="89"/>
    </row>
    <row r="4" spans="1:1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</row>
    <row r="5" spans="1:11" x14ac:dyDescent="0.25">
      <c r="A5" s="89"/>
      <c r="B5" s="1080" t="s">
        <v>23</v>
      </c>
      <c r="C5" s="1080"/>
      <c r="D5" s="1080"/>
      <c r="E5" s="1080"/>
      <c r="F5" s="1080"/>
      <c r="G5" s="1080"/>
      <c r="H5" s="1080"/>
      <c r="I5" s="567"/>
      <c r="J5" s="567"/>
    </row>
    <row r="6" spans="1:11" ht="15.75" thickBot="1" x14ac:dyDescent="0.3">
      <c r="A6" s="89"/>
      <c r="B6" s="567"/>
      <c r="C6" s="567"/>
      <c r="D6" s="567"/>
      <c r="E6" s="567"/>
      <c r="F6" s="567"/>
      <c r="G6" s="567"/>
      <c r="H6" s="567"/>
      <c r="I6" s="567"/>
      <c r="J6" s="567"/>
    </row>
    <row r="7" spans="1:11" ht="45.75" thickBot="1" x14ac:dyDescent="0.3">
      <c r="A7" s="1075" t="s">
        <v>0</v>
      </c>
      <c r="B7" s="1081" t="s">
        <v>1</v>
      </c>
      <c r="C7" s="1083" t="s">
        <v>32</v>
      </c>
      <c r="D7" s="1085" t="s">
        <v>2</v>
      </c>
      <c r="E7" s="1083" t="s">
        <v>52</v>
      </c>
      <c r="F7" s="168" t="s">
        <v>65</v>
      </c>
      <c r="G7" s="1087" t="s">
        <v>53</v>
      </c>
      <c r="H7" s="1089" t="s">
        <v>73</v>
      </c>
      <c r="I7" s="844" t="s">
        <v>78</v>
      </c>
      <c r="J7" s="568" t="s">
        <v>99</v>
      </c>
      <c r="K7" s="184" t="s">
        <v>74</v>
      </c>
    </row>
    <row r="8" spans="1:11" ht="15.75" thickBot="1" x14ac:dyDescent="0.3">
      <c r="A8" s="1059"/>
      <c r="B8" s="1082"/>
      <c r="C8" s="1084"/>
      <c r="D8" s="1086"/>
      <c r="E8" s="1084"/>
      <c r="F8" s="337"/>
      <c r="G8" s="1088"/>
      <c r="H8" s="1090"/>
      <c r="I8" s="845" t="s">
        <v>76</v>
      </c>
      <c r="J8" s="572" t="s">
        <v>100</v>
      </c>
      <c r="K8" s="212"/>
    </row>
    <row r="9" spans="1:11" ht="15.75" thickBot="1" x14ac:dyDescent="0.3">
      <c r="A9" s="237">
        <v>1</v>
      </c>
      <c r="B9" s="497" t="s">
        <v>39</v>
      </c>
      <c r="C9" s="105" t="s">
        <v>164</v>
      </c>
      <c r="D9" s="105" t="s">
        <v>165</v>
      </c>
      <c r="E9" s="20" t="s">
        <v>166</v>
      </c>
      <c r="F9" s="701" t="s">
        <v>110</v>
      </c>
      <c r="G9" s="51" t="s">
        <v>168</v>
      </c>
      <c r="H9" s="66">
        <v>67469.289999999994</v>
      </c>
      <c r="I9" s="714"/>
      <c r="J9" s="197"/>
      <c r="K9" s="43"/>
    </row>
    <row r="10" spans="1:11" ht="15.75" thickBot="1" x14ac:dyDescent="0.3">
      <c r="A10" s="239"/>
      <c r="B10" s="550"/>
      <c r="C10" s="104" t="s">
        <v>167</v>
      </c>
      <c r="D10" s="393"/>
      <c r="E10" s="8"/>
      <c r="F10" s="881"/>
      <c r="G10" s="24"/>
      <c r="H10" s="170"/>
      <c r="I10" s="315"/>
      <c r="J10" s="197"/>
      <c r="K10" s="43"/>
    </row>
    <row r="11" spans="1:11" ht="15.75" hidden="1" thickBot="1" x14ac:dyDescent="0.3">
      <c r="A11" s="238">
        <v>2</v>
      </c>
      <c r="B11" s="497" t="s">
        <v>39</v>
      </c>
      <c r="C11" s="112"/>
      <c r="D11" s="105"/>
      <c r="E11" s="381"/>
      <c r="F11" s="690"/>
      <c r="G11" s="21"/>
      <c r="H11" s="171"/>
      <c r="I11" s="724"/>
      <c r="J11" s="66"/>
      <c r="K11" s="558"/>
    </row>
    <row r="12" spans="1:11" ht="15.75" hidden="1" thickBot="1" x14ac:dyDescent="0.3">
      <c r="A12" s="238"/>
      <c r="B12" s="549"/>
      <c r="C12" s="132"/>
      <c r="D12" s="91"/>
      <c r="E12" s="393"/>
      <c r="F12" s="690"/>
      <c r="G12" s="21"/>
      <c r="H12" s="171"/>
      <c r="I12" s="722"/>
      <c r="J12" s="197"/>
      <c r="K12" s="558"/>
    </row>
    <row r="13" spans="1:11" ht="15.75" hidden="1" thickBot="1" x14ac:dyDescent="0.3">
      <c r="A13" s="238"/>
      <c r="B13" s="549"/>
      <c r="C13" s="211"/>
      <c r="D13" s="211"/>
      <c r="E13" s="211"/>
      <c r="F13" s="257"/>
      <c r="G13" s="240"/>
      <c r="H13" s="240"/>
      <c r="I13" s="284"/>
      <c r="J13" s="197"/>
      <c r="K13" s="558"/>
    </row>
    <row r="14" spans="1:11" ht="15.75" hidden="1" thickBot="1" x14ac:dyDescent="0.3">
      <c r="A14" s="332">
        <v>3</v>
      </c>
      <c r="B14" s="560" t="s">
        <v>39</v>
      </c>
      <c r="C14" s="16"/>
      <c r="D14" s="105"/>
      <c r="E14" s="16"/>
      <c r="F14" s="429"/>
      <c r="G14" s="103"/>
      <c r="H14" s="27"/>
      <c r="I14" s="286"/>
      <c r="J14" s="66"/>
      <c r="K14" s="558"/>
    </row>
    <row r="15" spans="1:11" ht="15.75" hidden="1" thickBot="1" x14ac:dyDescent="0.3">
      <c r="A15" s="333"/>
      <c r="B15" s="569"/>
      <c r="C15" s="23"/>
      <c r="D15" s="91"/>
      <c r="E15" s="23"/>
      <c r="F15" s="477"/>
      <c r="G15" s="104"/>
      <c r="H15" s="28"/>
      <c r="I15" s="284"/>
      <c r="J15" s="197"/>
      <c r="K15" s="558"/>
    </row>
    <row r="16" spans="1:11" ht="15.75" hidden="1" thickBot="1" x14ac:dyDescent="0.3">
      <c r="A16" s="331"/>
      <c r="B16" s="569"/>
      <c r="C16" s="107"/>
      <c r="D16" s="211"/>
      <c r="E16" s="211"/>
      <c r="F16" s="144"/>
      <c r="G16" s="21"/>
      <c r="H16" s="43"/>
      <c r="I16" s="284"/>
      <c r="J16" s="197"/>
      <c r="K16" s="558"/>
    </row>
    <row r="17" spans="1:11" hidden="1" x14ac:dyDescent="0.25">
      <c r="A17" s="372"/>
      <c r="B17" s="569"/>
      <c r="C17" s="199"/>
      <c r="D17" s="570"/>
      <c r="E17" s="570"/>
      <c r="F17" s="207"/>
      <c r="G17" s="24"/>
      <c r="H17" s="197"/>
      <c r="I17" s="284"/>
      <c r="J17" s="197"/>
      <c r="K17" s="558"/>
    </row>
    <row r="18" spans="1:11" hidden="1" x14ac:dyDescent="0.25">
      <c r="A18" s="1091"/>
      <c r="B18" s="1092"/>
      <c r="C18" s="373"/>
      <c r="D18" s="563"/>
      <c r="E18" s="334"/>
      <c r="F18" s="264"/>
      <c r="G18" s="25"/>
      <c r="H18" s="87"/>
      <c r="I18" s="344"/>
      <c r="J18" s="87"/>
      <c r="K18" s="558"/>
    </row>
    <row r="19" spans="1:11" hidden="1" x14ac:dyDescent="0.25">
      <c r="A19" s="1091"/>
      <c r="B19" s="1092"/>
      <c r="C19" s="182"/>
      <c r="D19" s="7"/>
      <c r="E19" s="563"/>
      <c r="F19" s="125"/>
      <c r="G19" s="277"/>
      <c r="H19" s="197"/>
      <c r="I19" s="315"/>
      <c r="J19" s="197"/>
      <c r="K19" s="558"/>
    </row>
    <row r="20" spans="1:11" hidden="1" x14ac:dyDescent="0.25">
      <c r="A20" s="1091"/>
      <c r="B20" s="1092"/>
      <c r="C20" s="552"/>
      <c r="D20" s="563"/>
      <c r="E20" s="563"/>
      <c r="F20" s="39"/>
      <c r="G20" s="277"/>
      <c r="H20" s="298"/>
      <c r="I20" s="296"/>
      <c r="J20" s="298"/>
      <c r="K20" s="558"/>
    </row>
    <row r="21" spans="1:11" ht="15.75" hidden="1" thickBot="1" x14ac:dyDescent="0.3">
      <c r="A21" s="1091"/>
      <c r="B21" s="1093"/>
      <c r="C21" s="564"/>
      <c r="D21" s="416"/>
      <c r="E21" s="416"/>
      <c r="F21" s="231"/>
      <c r="G21" s="304"/>
      <c r="H21" s="318"/>
      <c r="I21" s="474"/>
      <c r="J21" s="318"/>
      <c r="K21" s="558"/>
    </row>
    <row r="22" spans="1:11" hidden="1" x14ac:dyDescent="0.25">
      <c r="A22" s="1094">
        <v>2</v>
      </c>
      <c r="B22" s="1095" t="s">
        <v>39</v>
      </c>
      <c r="C22" s="103"/>
      <c r="D22" s="105"/>
      <c r="E22" s="105"/>
      <c r="F22" s="142"/>
      <c r="G22" s="52"/>
      <c r="H22" s="49"/>
      <c r="I22" s="135"/>
      <c r="J22" s="49"/>
      <c r="K22" s="558"/>
    </row>
    <row r="23" spans="1:11" ht="15.75" hidden="1" thickBot="1" x14ac:dyDescent="0.3">
      <c r="A23" s="1078"/>
      <c r="B23" s="1096"/>
      <c r="C23" s="107"/>
      <c r="D23" s="211"/>
      <c r="E23" s="211"/>
      <c r="F23" s="142"/>
      <c r="G23" s="24"/>
      <c r="H23" s="49"/>
      <c r="I23" s="346"/>
      <c r="J23" s="49"/>
      <c r="K23" s="558"/>
    </row>
    <row r="24" spans="1:11" hidden="1" x14ac:dyDescent="0.25">
      <c r="A24" s="1097"/>
      <c r="B24" s="415"/>
      <c r="C24" s="105"/>
      <c r="D24" s="105"/>
      <c r="E24" s="20"/>
      <c r="F24" s="142"/>
      <c r="G24" s="24"/>
      <c r="H24" s="49"/>
      <c r="I24" s="314"/>
      <c r="J24" s="49"/>
      <c r="K24" s="558"/>
    </row>
    <row r="25" spans="1:11" ht="15.75" hidden="1" thickBot="1" x14ac:dyDescent="0.3">
      <c r="A25" s="1098"/>
      <c r="B25" s="1101"/>
      <c r="C25" s="91"/>
      <c r="D25" s="91"/>
      <c r="E25" s="8"/>
      <c r="F25" s="142"/>
      <c r="G25" s="24"/>
      <c r="H25" s="49"/>
      <c r="I25" s="346"/>
      <c r="J25" s="49"/>
      <c r="K25" s="324"/>
    </row>
    <row r="26" spans="1:11" hidden="1" x14ac:dyDescent="0.25">
      <c r="A26" s="1099"/>
      <c r="B26" s="1102"/>
      <c r="C26" s="1104"/>
      <c r="D26" s="370"/>
      <c r="E26" s="370"/>
      <c r="F26" s="142"/>
      <c r="G26" s="24"/>
      <c r="H26" s="49"/>
      <c r="I26" s="295"/>
      <c r="J26" s="49"/>
      <c r="K26" s="557"/>
    </row>
    <row r="27" spans="1:11" ht="15.75" hidden="1" thickBot="1" x14ac:dyDescent="0.3">
      <c r="A27" s="1100"/>
      <c r="B27" s="1103"/>
      <c r="C27" s="1105"/>
      <c r="D27" s="416"/>
      <c r="E27" s="416"/>
      <c r="F27" s="416"/>
      <c r="G27" s="274"/>
      <c r="H27" s="318"/>
      <c r="I27" s="474"/>
      <c r="J27" s="298"/>
      <c r="K27" s="558"/>
    </row>
    <row r="28" spans="1:11" ht="15.75" thickBot="1" x14ac:dyDescent="0.3">
      <c r="A28" s="1106" t="s">
        <v>20</v>
      </c>
      <c r="B28" s="1062"/>
      <c r="C28" s="1062"/>
      <c r="D28" s="1062"/>
      <c r="E28" s="1062"/>
      <c r="F28" s="1062"/>
      <c r="G28" s="1062"/>
      <c r="H28" s="510">
        <f>SUM(H9:H27)</f>
        <v>67469.289999999994</v>
      </c>
      <c r="I28" s="510">
        <f>SUM(I9:I27)</f>
        <v>0</v>
      </c>
      <c r="J28" s="510">
        <f>SUM(J9:J27)</f>
        <v>0</v>
      </c>
      <c r="K28" s="510">
        <f>K9+K14+K15+K16+K17+K18+K22+K23+K24+K25+K10+K11+K12+K13+K26</f>
        <v>0</v>
      </c>
    </row>
    <row r="29" spans="1:11" hidden="1" x14ac:dyDescent="0.25">
      <c r="A29" s="1107"/>
      <c r="B29" s="1109"/>
      <c r="C29" s="1111"/>
      <c r="D29" s="565"/>
      <c r="E29" s="1113"/>
      <c r="F29" s="499"/>
      <c r="G29" s="500"/>
      <c r="H29" s="454"/>
      <c r="I29" s="606"/>
      <c r="J29" s="454"/>
      <c r="K29" s="558"/>
    </row>
    <row r="30" spans="1:11" ht="15.75" hidden="1" thickBot="1" x14ac:dyDescent="0.3">
      <c r="A30" s="1108"/>
      <c r="B30" s="1110"/>
      <c r="C30" s="1112"/>
      <c r="D30" s="566"/>
      <c r="E30" s="1114"/>
      <c r="F30" s="501"/>
      <c r="G30" s="502"/>
      <c r="H30" s="503"/>
      <c r="I30" s="607"/>
      <c r="J30" s="454"/>
      <c r="K30" s="558"/>
    </row>
    <row r="31" spans="1:11" hidden="1" x14ac:dyDescent="0.25">
      <c r="A31" s="551">
        <v>1</v>
      </c>
      <c r="B31" s="943" t="s">
        <v>30</v>
      </c>
      <c r="C31" s="103"/>
      <c r="D31" s="16"/>
      <c r="E31" s="16"/>
      <c r="F31" s="428"/>
      <c r="G31" s="29"/>
      <c r="H31" s="27"/>
      <c r="I31" s="492"/>
      <c r="J31" s="298"/>
      <c r="K31" s="558"/>
    </row>
    <row r="32" spans="1:11" ht="15.75" hidden="1" thickBot="1" x14ac:dyDescent="0.3">
      <c r="A32" s="564"/>
      <c r="B32" s="944"/>
      <c r="C32" s="104"/>
      <c r="D32" s="23"/>
      <c r="E32" s="23"/>
      <c r="F32" s="416"/>
      <c r="G32" s="304"/>
      <c r="H32" s="318"/>
      <c r="I32" s="474"/>
      <c r="J32" s="318"/>
      <c r="K32" s="243"/>
    </row>
    <row r="33" spans="1:11" hidden="1" x14ac:dyDescent="0.25">
      <c r="A33" s="417">
        <v>2</v>
      </c>
      <c r="B33" s="943" t="s">
        <v>30</v>
      </c>
      <c r="C33" s="103"/>
      <c r="D33" s="16"/>
      <c r="E33" s="105"/>
      <c r="F33" s="16"/>
      <c r="G33" s="29"/>
      <c r="H33" s="27"/>
      <c r="I33" s="286"/>
      <c r="J33" s="297"/>
      <c r="K33" s="200"/>
    </row>
    <row r="34" spans="1:11" ht="15.75" hidden="1" thickBot="1" x14ac:dyDescent="0.3">
      <c r="A34" s="564"/>
      <c r="B34" s="944"/>
      <c r="C34" s="104"/>
      <c r="D34" s="23"/>
      <c r="E34" s="91"/>
      <c r="F34" s="47"/>
      <c r="G34" s="37"/>
      <c r="H34" s="248"/>
      <c r="I34" s="285"/>
      <c r="J34" s="318"/>
      <c r="K34" s="243"/>
    </row>
    <row r="35" spans="1:11" ht="15.75" hidden="1" thickBot="1" x14ac:dyDescent="0.3">
      <c r="A35" s="1115">
        <v>2</v>
      </c>
      <c r="B35" s="1117" t="s">
        <v>30</v>
      </c>
      <c r="C35" s="105"/>
      <c r="D35" s="105"/>
      <c r="E35" s="105"/>
      <c r="F35" s="257"/>
      <c r="G35" s="82"/>
      <c r="H35" s="473"/>
      <c r="I35" s="288"/>
      <c r="J35" s="297"/>
      <c r="K35" s="200"/>
    </row>
    <row r="36" spans="1:11" ht="15.75" hidden="1" thickBot="1" x14ac:dyDescent="0.3">
      <c r="A36" s="1116"/>
      <c r="B36" s="1118"/>
      <c r="C36" s="107"/>
      <c r="D36" s="211"/>
      <c r="E36" s="211"/>
      <c r="F36" s="207"/>
      <c r="G36" s="52"/>
      <c r="H36" s="197"/>
      <c r="I36" s="379"/>
      <c r="J36" s="320"/>
      <c r="K36" s="324"/>
    </row>
    <row r="37" spans="1:11" ht="15.75" hidden="1" thickBot="1" x14ac:dyDescent="0.3">
      <c r="A37" s="453"/>
      <c r="B37" s="137"/>
      <c r="C37" s="8"/>
      <c r="D37" s="91"/>
      <c r="E37" s="8"/>
      <c r="F37" s="264"/>
      <c r="G37" s="69"/>
      <c r="H37" s="87"/>
      <c r="I37" s="344"/>
      <c r="J37" s="319"/>
      <c r="K37" s="557"/>
    </row>
    <row r="38" spans="1:11" hidden="1" x14ac:dyDescent="0.25">
      <c r="A38" s="545">
        <v>4</v>
      </c>
      <c r="B38" s="545" t="s">
        <v>30</v>
      </c>
      <c r="C38" s="105"/>
      <c r="D38" s="105"/>
      <c r="E38" s="20"/>
      <c r="F38" s="207"/>
      <c r="G38" s="52"/>
      <c r="H38" s="197"/>
      <c r="I38" s="363"/>
      <c r="J38" s="298"/>
      <c r="K38" s="558"/>
    </row>
    <row r="39" spans="1:11" ht="15.75" hidden="1" thickBot="1" x14ac:dyDescent="0.3">
      <c r="A39" s="547"/>
      <c r="B39" s="547"/>
      <c r="C39" s="211"/>
      <c r="D39" s="211"/>
      <c r="E39" s="7"/>
      <c r="F39" s="207"/>
      <c r="G39" s="52"/>
      <c r="H39" s="197"/>
      <c r="I39" s="475"/>
      <c r="J39" s="298"/>
      <c r="K39" s="558"/>
    </row>
    <row r="40" spans="1:11" hidden="1" x14ac:dyDescent="0.25">
      <c r="A40" s="547"/>
      <c r="B40" s="547"/>
      <c r="C40" s="211"/>
      <c r="D40" s="211"/>
      <c r="E40" s="107"/>
      <c r="F40" s="207"/>
      <c r="G40" s="52"/>
      <c r="H40" s="197"/>
      <c r="I40" s="296"/>
      <c r="J40" s="298"/>
      <c r="K40" s="558"/>
    </row>
    <row r="41" spans="1:11" ht="15.75" hidden="1" thickBot="1" x14ac:dyDescent="0.3">
      <c r="A41" s="547"/>
      <c r="B41" s="547"/>
      <c r="C41" s="141"/>
      <c r="D41" s="211"/>
      <c r="E41" s="107"/>
      <c r="F41" s="144"/>
      <c r="G41" s="275"/>
      <c r="H41" s="320"/>
      <c r="I41" s="475"/>
      <c r="J41" s="298"/>
      <c r="K41" s="558"/>
    </row>
    <row r="42" spans="1:11" hidden="1" x14ac:dyDescent="0.25">
      <c r="A42" s="547"/>
      <c r="B42" s="547"/>
      <c r="C42" s="141"/>
      <c r="D42" s="211"/>
      <c r="E42" s="107"/>
      <c r="F42" s="142"/>
      <c r="G42" s="249"/>
      <c r="H42" s="298"/>
      <c r="I42" s="296"/>
      <c r="J42" s="298"/>
      <c r="K42" s="558"/>
    </row>
    <row r="43" spans="1:11" ht="15.75" hidden="1" thickBot="1" x14ac:dyDescent="0.3">
      <c r="A43" s="544"/>
      <c r="B43" s="544"/>
      <c r="C43" s="181"/>
      <c r="D43" s="91"/>
      <c r="E43" s="104"/>
      <c r="F43" s="144"/>
      <c r="G43" s="275"/>
      <c r="H43" s="320"/>
      <c r="I43" s="475"/>
      <c r="J43" s="298"/>
      <c r="K43" s="558"/>
    </row>
    <row r="44" spans="1:11" ht="15.75" hidden="1" thickBot="1" x14ac:dyDescent="0.3">
      <c r="A44" s="547"/>
      <c r="B44" s="547"/>
      <c r="C44" s="181"/>
      <c r="D44" s="91"/>
      <c r="E44" s="189"/>
      <c r="F44" s="46"/>
      <c r="G44" s="111"/>
      <c r="H44" s="109"/>
      <c r="I44" s="295"/>
      <c r="J44" s="298"/>
      <c r="K44" s="558"/>
    </row>
    <row r="45" spans="1:11" hidden="1" x14ac:dyDescent="0.25">
      <c r="A45" s="547"/>
      <c r="B45" s="547"/>
      <c r="C45" s="208"/>
      <c r="D45" s="546"/>
      <c r="E45" s="371"/>
      <c r="F45" s="70"/>
      <c r="G45" s="249"/>
      <c r="H45" s="298"/>
      <c r="I45" s="296"/>
      <c r="J45" s="298"/>
      <c r="K45" s="558"/>
    </row>
    <row r="46" spans="1:11" ht="15.75" hidden="1" thickBot="1" x14ac:dyDescent="0.3">
      <c r="A46" s="547"/>
      <c r="B46" s="547"/>
      <c r="C46" s="546"/>
      <c r="D46" s="546"/>
      <c r="E46" s="371"/>
      <c r="F46" s="72"/>
      <c r="G46" s="276"/>
      <c r="H46" s="318"/>
      <c r="I46" s="474"/>
      <c r="J46" s="298"/>
      <c r="K46" s="558"/>
    </row>
    <row r="47" spans="1:11" x14ac:dyDescent="0.25">
      <c r="A47" s="196">
        <v>5</v>
      </c>
      <c r="B47" s="561" t="s">
        <v>30</v>
      </c>
      <c r="C47" s="246" t="s">
        <v>169</v>
      </c>
      <c r="D47" s="105" t="s">
        <v>128</v>
      </c>
      <c r="E47" s="16" t="s">
        <v>170</v>
      </c>
      <c r="F47" s="1028" t="s">
        <v>110</v>
      </c>
      <c r="G47" s="52" t="s">
        <v>172</v>
      </c>
      <c r="H47" s="197">
        <v>64858.64</v>
      </c>
      <c r="I47" s="197"/>
      <c r="J47" s="298">
        <v>0</v>
      </c>
      <c r="K47" s="197"/>
    </row>
    <row r="48" spans="1:11" x14ac:dyDescent="0.25">
      <c r="A48" s="546"/>
      <c r="B48" s="547"/>
      <c r="C48" s="182" t="s">
        <v>171</v>
      </c>
      <c r="D48" s="1028"/>
      <c r="E48" s="52"/>
      <c r="F48" s="1028" t="s">
        <v>110</v>
      </c>
      <c r="G48" s="52" t="s">
        <v>173</v>
      </c>
      <c r="H48" s="197">
        <v>35032.089999999997</v>
      </c>
      <c r="I48" s="197"/>
      <c r="J48" s="298">
        <v>0</v>
      </c>
      <c r="K48" s="298"/>
    </row>
    <row r="49" spans="1:11" x14ac:dyDescent="0.25">
      <c r="A49" s="546"/>
      <c r="B49" s="547"/>
      <c r="C49" s="211"/>
      <c r="D49" s="211"/>
      <c r="E49" s="107"/>
      <c r="F49" s="1028" t="s">
        <v>110</v>
      </c>
      <c r="G49" s="52" t="s">
        <v>174</v>
      </c>
      <c r="H49" s="197">
        <v>8089.54</v>
      </c>
      <c r="I49" s="197"/>
      <c r="J49" s="197"/>
      <c r="K49" s="558"/>
    </row>
    <row r="50" spans="1:11" ht="15.75" thickBot="1" x14ac:dyDescent="0.3">
      <c r="A50" s="546"/>
      <c r="B50" s="547"/>
      <c r="C50" s="211"/>
      <c r="D50" s="211"/>
      <c r="E50" s="107"/>
      <c r="F50" s="1028" t="s">
        <v>110</v>
      </c>
      <c r="G50" s="24" t="s">
        <v>175</v>
      </c>
      <c r="H50" s="197">
        <v>32099.17</v>
      </c>
      <c r="I50" s="197"/>
      <c r="J50" s="197"/>
      <c r="K50" s="558"/>
    </row>
    <row r="51" spans="1:11" ht="15.75" hidden="1" thickBot="1" x14ac:dyDescent="0.3">
      <c r="A51" s="571"/>
      <c r="B51" s="544"/>
      <c r="C51" s="104"/>
      <c r="D51" s="91"/>
      <c r="E51" s="104"/>
      <c r="F51" s="207"/>
      <c r="G51" s="52"/>
      <c r="H51" s="197"/>
      <c r="I51" s="475"/>
      <c r="J51" s="197"/>
      <c r="K51" s="558"/>
    </row>
    <row r="52" spans="1:11" ht="15.75" thickBot="1" x14ac:dyDescent="0.3">
      <c r="A52" s="1106" t="s">
        <v>10</v>
      </c>
      <c r="B52" s="1062"/>
      <c r="C52" s="1062"/>
      <c r="D52" s="1062"/>
      <c r="E52" s="1062"/>
      <c r="F52" s="1062"/>
      <c r="G52" s="1062"/>
      <c r="H52" s="510">
        <f>SUM(H29:H51)</f>
        <v>140079.44</v>
      </c>
      <c r="I52" s="510">
        <f>SUM(I29:I51)</f>
        <v>0</v>
      </c>
      <c r="J52" s="510">
        <f>SUM(J29:J51)</f>
        <v>0</v>
      </c>
      <c r="K52" s="510">
        <f>SUM(K29:K51)</f>
        <v>0</v>
      </c>
    </row>
    <row r="53" spans="1:11" x14ac:dyDescent="0.25">
      <c r="A53" s="1119">
        <v>1</v>
      </c>
      <c r="B53" s="1121" t="s">
        <v>35</v>
      </c>
      <c r="C53" s="103" t="s">
        <v>113</v>
      </c>
      <c r="D53" s="16" t="s">
        <v>112</v>
      </c>
      <c r="E53" s="105" t="s">
        <v>141</v>
      </c>
      <c r="F53" s="20" t="s">
        <v>110</v>
      </c>
      <c r="G53" s="108" t="s">
        <v>143</v>
      </c>
      <c r="H53" s="27">
        <v>69044.31</v>
      </c>
      <c r="I53" s="20"/>
      <c r="J53" s="106"/>
      <c r="K53" s="557"/>
    </row>
    <row r="54" spans="1:11" ht="15.75" thickBot="1" x14ac:dyDescent="0.3">
      <c r="A54" s="1120"/>
      <c r="B54" s="1122"/>
      <c r="C54" s="104" t="s">
        <v>142</v>
      </c>
      <c r="D54" s="23"/>
      <c r="E54" s="91"/>
      <c r="F54" s="47"/>
      <c r="G54" s="37"/>
      <c r="H54" s="829"/>
      <c r="I54" s="104"/>
      <c r="J54" s="454"/>
      <c r="K54" s="558"/>
    </row>
    <row r="55" spans="1:11" ht="15.75" thickBot="1" x14ac:dyDescent="0.3">
      <c r="A55" s="237">
        <v>2</v>
      </c>
      <c r="B55" s="1121" t="s">
        <v>35</v>
      </c>
      <c r="C55" s="103" t="s">
        <v>113</v>
      </c>
      <c r="D55" s="105" t="s">
        <v>109</v>
      </c>
      <c r="E55" s="16" t="s">
        <v>144</v>
      </c>
      <c r="F55" s="324" t="s">
        <v>110</v>
      </c>
      <c r="G55" s="85" t="s">
        <v>146</v>
      </c>
      <c r="H55" s="91">
        <v>33821.4</v>
      </c>
      <c r="I55" s="16"/>
      <c r="J55" s="659"/>
      <c r="K55" s="334"/>
    </row>
    <row r="56" spans="1:11" ht="15.75" thickBot="1" x14ac:dyDescent="0.3">
      <c r="A56" s="239"/>
      <c r="B56" s="1122"/>
      <c r="C56" s="104" t="s">
        <v>145</v>
      </c>
      <c r="D56" s="91"/>
      <c r="E56" s="23"/>
      <c r="F56" s="416"/>
      <c r="G56" s="304"/>
      <c r="H56" s="972"/>
      <c r="I56" s="132"/>
      <c r="J56" s="659"/>
      <c r="K56" s="334"/>
    </row>
    <row r="57" spans="1:11" x14ac:dyDescent="0.25">
      <c r="A57" s="237">
        <v>3</v>
      </c>
      <c r="B57" s="1121" t="s">
        <v>35</v>
      </c>
      <c r="C57" s="246" t="s">
        <v>169</v>
      </c>
      <c r="D57" s="16" t="s">
        <v>111</v>
      </c>
      <c r="E57" s="105" t="s">
        <v>176</v>
      </c>
      <c r="F57" s="6" t="s">
        <v>110</v>
      </c>
      <c r="G57" s="1029" t="s">
        <v>178</v>
      </c>
      <c r="H57" s="32">
        <v>41637.480000000003</v>
      </c>
      <c r="I57" s="16"/>
      <c r="J57" s="659"/>
      <c r="K57" s="334"/>
    </row>
    <row r="58" spans="1:11" ht="15.75" thickBot="1" x14ac:dyDescent="0.3">
      <c r="A58" s="239"/>
      <c r="B58" s="1122"/>
      <c r="C58" s="182" t="s">
        <v>177</v>
      </c>
      <c r="D58" s="6"/>
      <c r="E58" s="211"/>
      <c r="F58" s="690"/>
      <c r="G58" s="21"/>
      <c r="H58" s="54"/>
      <c r="I58" s="23"/>
      <c r="J58" s="659"/>
      <c r="K58" s="334"/>
    </row>
    <row r="59" spans="1:11" hidden="1" x14ac:dyDescent="0.25">
      <c r="A59" s="237">
        <v>4</v>
      </c>
      <c r="B59" s="1121" t="s">
        <v>35</v>
      </c>
      <c r="C59" s="246"/>
      <c r="D59" s="105"/>
      <c r="E59" s="105"/>
      <c r="F59" s="776"/>
      <c r="G59" s="108"/>
      <c r="H59" s="173"/>
      <c r="I59" s="173"/>
      <c r="J59" s="106"/>
      <c r="K59" s="334"/>
    </row>
    <row r="60" spans="1:11" ht="15.75" hidden="1" thickBot="1" x14ac:dyDescent="0.3">
      <c r="A60" s="239"/>
      <c r="B60" s="1122"/>
      <c r="C60" s="138"/>
      <c r="D60" s="91"/>
      <c r="E60" s="91"/>
      <c r="F60" s="23"/>
      <c r="G60" s="23"/>
      <c r="H60" s="23"/>
      <c r="I60" s="659"/>
      <c r="J60" s="32"/>
      <c r="K60" s="334"/>
    </row>
    <row r="61" spans="1:11" ht="15.75" hidden="1" thickBot="1" x14ac:dyDescent="0.3">
      <c r="A61" s="332">
        <v>5</v>
      </c>
      <c r="B61" s="1121" t="s">
        <v>35</v>
      </c>
      <c r="C61" s="246"/>
      <c r="D61" s="16"/>
      <c r="E61" s="112"/>
      <c r="F61" s="706"/>
      <c r="G61" s="767"/>
      <c r="H61" s="32"/>
      <c r="I61" s="28"/>
      <c r="J61" s="32"/>
      <c r="K61" s="334"/>
    </row>
    <row r="62" spans="1:11" ht="15.75" hidden="1" thickBot="1" x14ac:dyDescent="0.3">
      <c r="A62" s="700"/>
      <c r="B62" s="1122"/>
      <c r="C62" s="182"/>
      <c r="D62" s="6"/>
      <c r="E62" s="7"/>
      <c r="F62" s="23"/>
      <c r="G62" s="23"/>
      <c r="H62" s="393"/>
      <c r="I62" s="149"/>
      <c r="J62" s="699"/>
      <c r="K62" s="211"/>
    </row>
    <row r="63" spans="1:11" ht="15.75" thickBot="1" x14ac:dyDescent="0.3">
      <c r="A63" s="1149" t="s">
        <v>84</v>
      </c>
      <c r="B63" s="1150"/>
      <c r="C63" s="1150"/>
      <c r="D63" s="1150"/>
      <c r="E63" s="1150"/>
      <c r="F63" s="1150"/>
      <c r="G63" s="1150"/>
      <c r="H63" s="509">
        <f>SUM(H53:H62)</f>
        <v>144503.19</v>
      </c>
      <c r="I63" s="509">
        <f t="shared" ref="I63:J63" si="0">SUM(I53:I62)</f>
        <v>0</v>
      </c>
      <c r="J63" s="509">
        <f t="shared" si="0"/>
        <v>0</v>
      </c>
      <c r="K63" s="510">
        <f>SUM(K53:K54)</f>
        <v>0</v>
      </c>
    </row>
    <row r="64" spans="1:11" hidden="1" x14ac:dyDescent="0.25">
      <c r="A64" s="551"/>
      <c r="B64" s="370"/>
      <c r="C64" s="370"/>
      <c r="D64" s="370"/>
      <c r="E64" s="370"/>
      <c r="F64" s="370"/>
      <c r="G64" s="291"/>
      <c r="H64" s="319"/>
      <c r="I64" s="344"/>
      <c r="J64" s="319"/>
      <c r="K64" s="558"/>
    </row>
    <row r="65" spans="1:11" hidden="1" x14ac:dyDescent="0.25">
      <c r="A65" s="552"/>
      <c r="B65" s="563"/>
      <c r="C65" s="563"/>
      <c r="D65" s="563"/>
      <c r="E65" s="563"/>
      <c r="F65" s="563"/>
      <c r="G65" s="289"/>
      <c r="H65" s="298"/>
      <c r="I65" s="315"/>
      <c r="J65" s="298"/>
      <c r="K65" s="558"/>
    </row>
    <row r="66" spans="1:11" ht="15.75" hidden="1" thickBot="1" x14ac:dyDescent="0.3">
      <c r="A66" s="552"/>
      <c r="B66" s="563"/>
      <c r="C66" s="416"/>
      <c r="D66" s="416"/>
      <c r="E66" s="416"/>
      <c r="F66" s="416"/>
      <c r="G66" s="274"/>
      <c r="H66" s="318"/>
      <c r="I66" s="365"/>
      <c r="J66" s="318"/>
      <c r="K66" s="243"/>
    </row>
    <row r="67" spans="1:11" ht="15.75" hidden="1" thickBot="1" x14ac:dyDescent="0.3">
      <c r="A67" s="1158">
        <v>1</v>
      </c>
      <c r="B67" s="559" t="s">
        <v>40</v>
      </c>
      <c r="C67" s="211"/>
      <c r="D67" s="211"/>
      <c r="E67" s="211"/>
      <c r="F67" s="143"/>
      <c r="G67" s="24"/>
      <c r="H67" s="659"/>
      <c r="I67" s="290"/>
      <c r="J67" s="173"/>
      <c r="K67" s="61"/>
    </row>
    <row r="68" spans="1:11" ht="15.75" hidden="1" thickBot="1" x14ac:dyDescent="0.3">
      <c r="A68" s="1145"/>
      <c r="B68" s="548"/>
      <c r="C68" s="211"/>
      <c r="D68" s="211"/>
      <c r="E68" s="211"/>
      <c r="F68" s="309"/>
      <c r="G68" s="276"/>
      <c r="H68" s="320"/>
      <c r="I68" s="346"/>
      <c r="J68" s="320"/>
      <c r="K68" s="324"/>
    </row>
    <row r="69" spans="1:11" ht="15.75" thickBot="1" x14ac:dyDescent="0.3">
      <c r="A69" s="1106" t="s">
        <v>44</v>
      </c>
      <c r="B69" s="1062"/>
      <c r="C69" s="1062"/>
      <c r="D69" s="1062"/>
      <c r="E69" s="1062"/>
      <c r="F69" s="1062"/>
      <c r="G69" s="1159"/>
      <c r="H69" s="516">
        <f>SUM(H67:H68)</f>
        <v>0</v>
      </c>
      <c r="I69" s="516">
        <f t="shared" ref="I69:K69" si="1">SUM(I67:I68)</f>
        <v>0</v>
      </c>
      <c r="J69" s="516">
        <f t="shared" si="1"/>
        <v>0</v>
      </c>
      <c r="K69" s="516">
        <f t="shared" si="1"/>
        <v>0</v>
      </c>
    </row>
    <row r="70" spans="1:11" ht="15.75" hidden="1" thickBot="1" x14ac:dyDescent="0.3">
      <c r="A70" s="1144">
        <v>2</v>
      </c>
      <c r="B70" s="1161" t="s">
        <v>48</v>
      </c>
      <c r="C70" s="103"/>
      <c r="D70" s="105"/>
      <c r="E70" s="105"/>
      <c r="F70" s="258"/>
      <c r="G70" s="80"/>
      <c r="H70" s="80"/>
      <c r="I70" s="493"/>
      <c r="J70" s="438"/>
      <c r="K70" s="557"/>
    </row>
    <row r="71" spans="1:11" ht="15.75" hidden="1" thickBot="1" x14ac:dyDescent="0.3">
      <c r="A71" s="1160"/>
      <c r="B71" s="1162"/>
      <c r="C71" s="104"/>
      <c r="D71" s="91"/>
      <c r="E71" s="91"/>
      <c r="F71" s="210"/>
      <c r="G71" s="54"/>
      <c r="H71" s="54"/>
      <c r="I71" s="494"/>
      <c r="J71" s="323"/>
      <c r="K71" s="558"/>
    </row>
    <row r="72" spans="1:11" ht="15.75" hidden="1" thickBot="1" x14ac:dyDescent="0.3">
      <c r="A72" s="552"/>
      <c r="B72" s="1162"/>
      <c r="C72" s="107"/>
      <c r="D72" s="211"/>
      <c r="E72" s="7"/>
      <c r="F72" s="385"/>
      <c r="G72" s="400"/>
      <c r="H72" s="31"/>
      <c r="I72" s="364"/>
      <c r="J72" s="319"/>
      <c r="K72" s="558"/>
    </row>
    <row r="73" spans="1:11" ht="15.75" hidden="1" thickBot="1" x14ac:dyDescent="0.3">
      <c r="A73" s="552"/>
      <c r="B73" s="1162"/>
      <c r="C73" s="107"/>
      <c r="D73" s="211"/>
      <c r="E73" s="7"/>
      <c r="F73" s="416"/>
      <c r="G73" s="274"/>
      <c r="H73" s="318"/>
      <c r="I73" s="474"/>
      <c r="J73" s="298"/>
      <c r="K73" s="558"/>
    </row>
    <row r="74" spans="1:11" ht="15.75" hidden="1" thickBot="1" x14ac:dyDescent="0.3">
      <c r="A74" s="564"/>
      <c r="B74" s="1162"/>
      <c r="C74" s="103"/>
      <c r="D74" s="105"/>
      <c r="E74" s="20"/>
      <c r="F74" s="103"/>
      <c r="G74" s="311"/>
      <c r="H74" s="103"/>
      <c r="I74" s="112"/>
      <c r="J74" s="298"/>
      <c r="K74" s="558"/>
    </row>
    <row r="75" spans="1:11" ht="15.75" hidden="1" thickBot="1" x14ac:dyDescent="0.3">
      <c r="A75" s="564"/>
      <c r="B75" s="1163"/>
      <c r="C75" s="91"/>
      <c r="D75" s="91"/>
      <c r="E75" s="8"/>
      <c r="F75" s="563"/>
      <c r="G75" s="289"/>
      <c r="H75" s="298"/>
      <c r="I75" s="296"/>
      <c r="J75" s="298"/>
      <c r="K75" s="243"/>
    </row>
    <row r="76" spans="1:11" ht="15.75" thickBot="1" x14ac:dyDescent="0.3">
      <c r="A76" s="1106" t="s">
        <v>49</v>
      </c>
      <c r="B76" s="1062"/>
      <c r="C76" s="1150"/>
      <c r="D76" s="1150"/>
      <c r="E76" s="1150"/>
      <c r="F76" s="1150"/>
      <c r="G76" s="1150"/>
      <c r="H76" s="509">
        <f>SUM(H70:H75)</f>
        <v>0</v>
      </c>
      <c r="I76" s="509">
        <f t="shared" ref="I76:K76" si="2">SUM(I70:I75)</f>
        <v>0</v>
      </c>
      <c r="J76" s="509">
        <f t="shared" si="2"/>
        <v>0</v>
      </c>
      <c r="K76" s="509">
        <f t="shared" si="2"/>
        <v>0</v>
      </c>
    </row>
    <row r="77" spans="1:11" ht="15.75" hidden="1" thickBot="1" x14ac:dyDescent="0.3">
      <c r="A77" s="1115">
        <v>1</v>
      </c>
      <c r="B77" s="1161" t="s">
        <v>89</v>
      </c>
      <c r="C77" s="105"/>
      <c r="D77" s="105"/>
      <c r="E77" s="105"/>
      <c r="F77" s="556"/>
      <c r="G77" s="248"/>
      <c r="H77" s="248"/>
      <c r="I77" s="495"/>
      <c r="J77" s="300"/>
      <c r="K77" s="319"/>
    </row>
    <row r="78" spans="1:11" ht="15.75" hidden="1" thickBot="1" x14ac:dyDescent="0.3">
      <c r="A78" s="1116"/>
      <c r="B78" s="1162"/>
      <c r="C78" s="211"/>
      <c r="D78" s="211"/>
      <c r="E78" s="211"/>
      <c r="F78" s="142"/>
      <c r="G78" s="249"/>
      <c r="H78" s="298"/>
      <c r="I78" s="296"/>
      <c r="J78" s="298"/>
      <c r="K78" s="558"/>
    </row>
    <row r="79" spans="1:11" ht="15.75" hidden="1" thickBot="1" x14ac:dyDescent="0.3">
      <c r="A79" s="1116"/>
      <c r="B79" s="1165"/>
      <c r="C79" s="563"/>
      <c r="D79" s="563"/>
      <c r="E79" s="563"/>
      <c r="F79" s="142"/>
      <c r="G79" s="249"/>
      <c r="H79" s="298"/>
      <c r="I79" s="296"/>
      <c r="J79" s="298"/>
      <c r="K79" s="558"/>
    </row>
    <row r="80" spans="1:11" ht="15.75" hidden="1" thickBot="1" x14ac:dyDescent="0.3">
      <c r="A80" s="1164"/>
      <c r="B80" s="1166"/>
      <c r="C80" s="563"/>
      <c r="D80" s="563"/>
      <c r="E80" s="563"/>
      <c r="F80" s="144"/>
      <c r="G80" s="275"/>
      <c r="H80" s="320"/>
      <c r="I80" s="475"/>
      <c r="J80" s="298"/>
      <c r="K80" s="558"/>
    </row>
    <row r="81" spans="1:11" ht="15.75" hidden="1" thickBot="1" x14ac:dyDescent="0.3">
      <c r="A81" s="1167">
        <v>1</v>
      </c>
      <c r="B81" s="563"/>
      <c r="C81" s="563"/>
      <c r="D81" s="1169"/>
      <c r="E81" s="563"/>
      <c r="F81" s="563"/>
      <c r="G81" s="289"/>
      <c r="H81" s="298"/>
      <c r="I81" s="296"/>
      <c r="J81" s="298"/>
      <c r="K81" s="558"/>
    </row>
    <row r="82" spans="1:11" ht="15.75" hidden="1" thickBot="1" x14ac:dyDescent="0.3">
      <c r="A82" s="1167"/>
      <c r="B82" s="563"/>
      <c r="C82" s="563"/>
      <c r="D82" s="1169"/>
      <c r="E82" s="563"/>
      <c r="F82" s="563"/>
      <c r="G82" s="289"/>
      <c r="H82" s="298"/>
      <c r="I82" s="296"/>
      <c r="J82" s="298"/>
      <c r="K82" s="558"/>
    </row>
    <row r="83" spans="1:11" ht="15.75" hidden="1" thickBot="1" x14ac:dyDescent="0.3">
      <c r="A83" s="1167"/>
      <c r="B83" s="563"/>
      <c r="C83" s="563"/>
      <c r="D83" s="1169"/>
      <c r="E83" s="563"/>
      <c r="F83" s="563"/>
      <c r="G83" s="289"/>
      <c r="H83" s="298"/>
      <c r="I83" s="296"/>
      <c r="J83" s="298"/>
      <c r="K83" s="558"/>
    </row>
    <row r="84" spans="1:11" ht="15.75" hidden="1" thickBot="1" x14ac:dyDescent="0.3">
      <c r="A84" s="1167"/>
      <c r="B84" s="563"/>
      <c r="C84" s="563"/>
      <c r="D84" s="1169"/>
      <c r="E84" s="563"/>
      <c r="F84" s="563"/>
      <c r="G84" s="289"/>
      <c r="H84" s="298"/>
      <c r="I84" s="296"/>
      <c r="J84" s="298"/>
      <c r="K84" s="558"/>
    </row>
    <row r="85" spans="1:11" ht="15.75" hidden="1" thickBot="1" x14ac:dyDescent="0.3">
      <c r="A85" s="1167"/>
      <c r="B85" s="563"/>
      <c r="C85" s="563"/>
      <c r="D85" s="1169"/>
      <c r="E85" s="563"/>
      <c r="F85" s="563"/>
      <c r="G85" s="289"/>
      <c r="H85" s="298"/>
      <c r="I85" s="296"/>
      <c r="J85" s="298"/>
      <c r="K85" s="558"/>
    </row>
    <row r="86" spans="1:11" ht="15.75" hidden="1" thickBot="1" x14ac:dyDescent="0.3">
      <c r="A86" s="1167"/>
      <c r="B86" s="563"/>
      <c r="C86" s="563"/>
      <c r="D86" s="1169"/>
      <c r="E86" s="563"/>
      <c r="F86" s="563"/>
      <c r="G86" s="289"/>
      <c r="H86" s="298"/>
      <c r="I86" s="296"/>
      <c r="J86" s="298"/>
      <c r="K86" s="558"/>
    </row>
    <row r="87" spans="1:11" ht="15.75" hidden="1" thickBot="1" x14ac:dyDescent="0.3">
      <c r="A87" s="1167"/>
      <c r="B87" s="563"/>
      <c r="C87" s="563"/>
      <c r="D87" s="1169"/>
      <c r="E87" s="563"/>
      <c r="F87" s="563"/>
      <c r="G87" s="289"/>
      <c r="H87" s="298"/>
      <c r="I87" s="296"/>
      <c r="J87" s="298"/>
      <c r="K87" s="558"/>
    </row>
    <row r="88" spans="1:11" ht="15.75" hidden="1" thickBot="1" x14ac:dyDescent="0.3">
      <c r="A88" s="1167"/>
      <c r="B88" s="563"/>
      <c r="C88" s="563"/>
      <c r="D88" s="1169"/>
      <c r="E88" s="563"/>
      <c r="F88" s="563"/>
      <c r="G88" s="289"/>
      <c r="H88" s="298"/>
      <c r="I88" s="296"/>
      <c r="J88" s="298"/>
      <c r="K88" s="558"/>
    </row>
    <row r="89" spans="1:11" ht="15.75" hidden="1" thickBot="1" x14ac:dyDescent="0.3">
      <c r="A89" s="1167"/>
      <c r="B89" s="563"/>
      <c r="C89" s="563"/>
      <c r="D89" s="563"/>
      <c r="E89" s="563"/>
      <c r="F89" s="563"/>
      <c r="G89" s="289"/>
      <c r="H89" s="298"/>
      <c r="I89" s="296"/>
      <c r="J89" s="298"/>
      <c r="K89" s="558"/>
    </row>
    <row r="90" spans="1:11" ht="15.75" hidden="1" thickBot="1" x14ac:dyDescent="0.3">
      <c r="A90" s="1167"/>
      <c r="B90" s="563"/>
      <c r="C90" s="563"/>
      <c r="D90" s="563"/>
      <c r="E90" s="563"/>
      <c r="F90" s="563"/>
      <c r="G90" s="289"/>
      <c r="H90" s="298"/>
      <c r="I90" s="296"/>
      <c r="J90" s="298"/>
      <c r="K90" s="558"/>
    </row>
    <row r="91" spans="1:11" ht="15.75" hidden="1" thickBot="1" x14ac:dyDescent="0.3">
      <c r="A91" s="1168"/>
      <c r="B91" s="416"/>
      <c r="C91" s="416"/>
      <c r="D91" s="416"/>
      <c r="E91" s="416"/>
      <c r="F91" s="416"/>
      <c r="G91" s="274"/>
      <c r="H91" s="318"/>
      <c r="I91" s="474"/>
      <c r="J91" s="298"/>
      <c r="K91" s="243"/>
    </row>
    <row r="92" spans="1:11" ht="15.75" thickBot="1" x14ac:dyDescent="0.3">
      <c r="A92" s="1106" t="s">
        <v>88</v>
      </c>
      <c r="B92" s="1062"/>
      <c r="C92" s="1062"/>
      <c r="D92" s="1062"/>
      <c r="E92" s="1062"/>
      <c r="F92" s="1062"/>
      <c r="G92" s="1062"/>
      <c r="H92" s="510">
        <f>SUM(H77:H91)</f>
        <v>0</v>
      </c>
      <c r="I92" s="510">
        <f t="shared" ref="I92:K92" si="3">SUM(I77:I91)</f>
        <v>0</v>
      </c>
      <c r="J92" s="510">
        <f t="shared" si="3"/>
        <v>0</v>
      </c>
      <c r="K92" s="510">
        <f t="shared" si="3"/>
        <v>0</v>
      </c>
    </row>
    <row r="93" spans="1:11" x14ac:dyDescent="0.25">
      <c r="A93" s="953">
        <v>1</v>
      </c>
      <c r="B93" s="1131" t="s">
        <v>34</v>
      </c>
      <c r="C93" s="103" t="s">
        <v>113</v>
      </c>
      <c r="D93" s="16" t="s">
        <v>147</v>
      </c>
      <c r="E93" s="105" t="s">
        <v>148</v>
      </c>
      <c r="F93" s="67" t="s">
        <v>110</v>
      </c>
      <c r="G93" s="102" t="s">
        <v>150</v>
      </c>
      <c r="H93" s="42">
        <v>44636.34</v>
      </c>
      <c r="I93" s="80"/>
      <c r="J93" s="27"/>
      <c r="K93" s="200"/>
    </row>
    <row r="94" spans="1:11" ht="15.75" thickBot="1" x14ac:dyDescent="0.3">
      <c r="A94" s="954"/>
      <c r="B94" s="1132"/>
      <c r="C94" s="104" t="s">
        <v>149</v>
      </c>
      <c r="D94" s="23"/>
      <c r="E94" s="91"/>
      <c r="F94" s="23"/>
      <c r="G94" s="91"/>
      <c r="H94" s="91"/>
      <c r="I94" s="476"/>
      <c r="J94" s="204"/>
      <c r="K94" s="324"/>
    </row>
    <row r="95" spans="1:11" ht="15.75" hidden="1" thickBot="1" x14ac:dyDescent="0.3">
      <c r="A95" s="946">
        <v>2</v>
      </c>
      <c r="B95" s="943" t="s">
        <v>34</v>
      </c>
      <c r="C95" s="103"/>
      <c r="D95" s="16"/>
      <c r="E95" s="105"/>
      <c r="F95" s="938"/>
      <c r="G95" s="30"/>
      <c r="H95" s="292"/>
      <c r="I95" s="143"/>
      <c r="J95" s="72"/>
      <c r="K95" s="200"/>
    </row>
    <row r="96" spans="1:11" ht="15.75" hidden="1" thickBot="1" x14ac:dyDescent="0.3">
      <c r="A96" s="947"/>
      <c r="B96" s="944"/>
      <c r="C96" s="104"/>
      <c r="D96" s="23"/>
      <c r="E96" s="91"/>
      <c r="F96" s="144"/>
      <c r="G96" s="21"/>
      <c r="H96" s="294"/>
      <c r="I96" s="142"/>
      <c r="J96" s="430"/>
      <c r="K96" s="324"/>
    </row>
    <row r="97" spans="1:11" hidden="1" x14ac:dyDescent="0.25">
      <c r="A97" s="949">
        <v>3</v>
      </c>
      <c r="B97" s="943" t="s">
        <v>34</v>
      </c>
      <c r="C97" s="103"/>
      <c r="D97" s="16"/>
      <c r="E97" s="105"/>
      <c r="F97" s="938"/>
      <c r="G97" s="30"/>
      <c r="H97" s="80"/>
      <c r="I97" s="72"/>
      <c r="J97" s="306"/>
      <c r="K97" s="211"/>
    </row>
    <row r="98" spans="1:11" ht="15.75" hidden="1" thickBot="1" x14ac:dyDescent="0.3">
      <c r="A98" s="947"/>
      <c r="B98" s="948"/>
      <c r="C98" s="104"/>
      <c r="D98" s="23"/>
      <c r="E98" s="91"/>
      <c r="F98" s="60"/>
      <c r="G98" s="25"/>
      <c r="H98" s="72"/>
      <c r="I98" s="54"/>
      <c r="J98" s="109"/>
      <c r="K98" s="211"/>
    </row>
    <row r="99" spans="1:11" x14ac:dyDescent="0.25">
      <c r="A99" s="1123">
        <v>2</v>
      </c>
      <c r="B99" s="1125" t="s">
        <v>34</v>
      </c>
      <c r="C99" s="105" t="s">
        <v>151</v>
      </c>
      <c r="D99" s="16" t="s">
        <v>132</v>
      </c>
      <c r="E99" s="105" t="s">
        <v>152</v>
      </c>
      <c r="F99" s="428" t="s">
        <v>110</v>
      </c>
      <c r="G99" s="102" t="s">
        <v>154</v>
      </c>
      <c r="H99" s="42">
        <v>60000</v>
      </c>
      <c r="I99" s="79"/>
      <c r="J99" s="80"/>
      <c r="K99" s="200"/>
    </row>
    <row r="100" spans="1:11" ht="15.75" thickBot="1" x14ac:dyDescent="0.3">
      <c r="A100" s="1124"/>
      <c r="B100" s="1126"/>
      <c r="C100" s="91" t="s">
        <v>153</v>
      </c>
      <c r="D100" s="23"/>
      <c r="E100" s="91"/>
      <c r="F100" s="8"/>
      <c r="G100" s="91"/>
      <c r="H100" s="91"/>
      <c r="I100" s="634"/>
      <c r="J100" s="322"/>
      <c r="K100" s="324"/>
    </row>
    <row r="101" spans="1:11" x14ac:dyDescent="0.25">
      <c r="A101" s="1127">
        <v>3</v>
      </c>
      <c r="B101" s="1129" t="s">
        <v>34</v>
      </c>
      <c r="C101" s="211" t="s">
        <v>169</v>
      </c>
      <c r="D101" s="105" t="s">
        <v>115</v>
      </c>
      <c r="E101" s="211" t="s">
        <v>191</v>
      </c>
      <c r="F101" s="258" t="s">
        <v>110</v>
      </c>
      <c r="G101" s="59" t="s">
        <v>193</v>
      </c>
      <c r="H101" s="370">
        <v>106736.97</v>
      </c>
      <c r="I101" s="232"/>
      <c r="J101" s="80"/>
      <c r="K101" s="200"/>
    </row>
    <row r="102" spans="1:11" ht="15.75" thickBot="1" x14ac:dyDescent="0.3">
      <c r="A102" s="1128"/>
      <c r="B102" s="1130"/>
      <c r="C102" s="211" t="s">
        <v>192</v>
      </c>
      <c r="D102" s="211"/>
      <c r="E102" s="211"/>
      <c r="F102" s="39"/>
      <c r="G102" s="24"/>
      <c r="H102" s="70"/>
      <c r="I102" s="8"/>
      <c r="J102" s="91"/>
      <c r="K102" s="324"/>
    </row>
    <row r="103" spans="1:11" ht="15.75" thickBot="1" x14ac:dyDescent="0.3">
      <c r="A103" s="1133">
        <v>4</v>
      </c>
      <c r="B103" s="1135" t="s">
        <v>34</v>
      </c>
      <c r="C103" s="105" t="s">
        <v>169</v>
      </c>
      <c r="D103" s="16" t="s">
        <v>118</v>
      </c>
      <c r="E103" s="105" t="s">
        <v>194</v>
      </c>
      <c r="F103" s="143" t="s">
        <v>110</v>
      </c>
      <c r="G103" s="30" t="s">
        <v>196</v>
      </c>
      <c r="H103" s="329">
        <v>150230.57999999999</v>
      </c>
      <c r="I103" s="232"/>
      <c r="J103" s="292"/>
      <c r="K103" s="39"/>
    </row>
    <row r="104" spans="1:11" ht="15.75" thickBot="1" x14ac:dyDescent="0.3">
      <c r="A104" s="1134"/>
      <c r="B104" s="1136"/>
      <c r="C104" s="211" t="s">
        <v>195</v>
      </c>
      <c r="D104" s="6"/>
      <c r="E104" s="211"/>
      <c r="F104" s="142" t="s">
        <v>110</v>
      </c>
      <c r="G104" s="24" t="s">
        <v>197</v>
      </c>
      <c r="H104" s="342">
        <v>109911.93</v>
      </c>
      <c r="I104" s="843"/>
      <c r="J104" s="292"/>
      <c r="K104" s="47"/>
    </row>
    <row r="105" spans="1:11" ht="15.75" thickBot="1" x14ac:dyDescent="0.3">
      <c r="A105" s="982"/>
      <c r="B105" s="984"/>
      <c r="C105" s="211"/>
      <c r="D105" s="6"/>
      <c r="E105" s="211"/>
      <c r="F105" s="142" t="s">
        <v>110</v>
      </c>
      <c r="G105" s="24" t="s">
        <v>198</v>
      </c>
      <c r="H105" s="342">
        <v>134002.5</v>
      </c>
      <c r="I105" s="843"/>
      <c r="J105" s="292"/>
      <c r="K105" s="696"/>
    </row>
    <row r="106" spans="1:11" ht="15.75" thickBot="1" x14ac:dyDescent="0.3">
      <c r="A106" s="982"/>
      <c r="B106" s="984"/>
      <c r="C106" s="211"/>
      <c r="D106" s="6"/>
      <c r="E106" s="211"/>
      <c r="F106" s="142" t="s">
        <v>110</v>
      </c>
      <c r="G106" s="25" t="s">
        <v>199</v>
      </c>
      <c r="H106" s="93">
        <v>177069.49</v>
      </c>
      <c r="I106" s="72"/>
      <c r="J106" s="292"/>
      <c r="K106" s="696"/>
    </row>
    <row r="107" spans="1:11" ht="15.75" thickBot="1" x14ac:dyDescent="0.3">
      <c r="A107" s="982"/>
      <c r="B107" s="984"/>
      <c r="C107" s="211"/>
      <c r="D107" s="6"/>
      <c r="E107" s="211"/>
      <c r="F107" s="142" t="s">
        <v>110</v>
      </c>
      <c r="G107" s="24" t="s">
        <v>200</v>
      </c>
      <c r="H107" s="70">
        <v>112378.52</v>
      </c>
      <c r="I107" s="41"/>
      <c r="J107" s="292"/>
      <c r="K107" s="696"/>
    </row>
    <row r="108" spans="1:11" ht="15.75" thickBot="1" x14ac:dyDescent="0.3">
      <c r="A108" s="982"/>
      <c r="B108" s="984"/>
      <c r="C108" s="107"/>
      <c r="D108" s="6"/>
      <c r="E108" s="211"/>
      <c r="F108" s="142" t="s">
        <v>110</v>
      </c>
      <c r="G108" s="24" t="s">
        <v>201</v>
      </c>
      <c r="H108" s="70">
        <v>227341.51</v>
      </c>
      <c r="I108" s="41"/>
      <c r="J108" s="292"/>
      <c r="K108" s="696"/>
    </row>
    <row r="109" spans="1:11" ht="15.75" thickBot="1" x14ac:dyDescent="0.3">
      <c r="A109" s="1006"/>
      <c r="B109" s="1008"/>
      <c r="C109" s="107"/>
      <c r="D109" s="6"/>
      <c r="E109" s="211"/>
      <c r="F109" s="60" t="s">
        <v>110</v>
      </c>
      <c r="G109" s="912" t="s">
        <v>202</v>
      </c>
      <c r="H109" s="93">
        <v>138913.63</v>
      </c>
      <c r="I109" s="41"/>
      <c r="J109" s="292"/>
      <c r="K109" s="715"/>
    </row>
    <row r="110" spans="1:11" ht="15.75" thickBot="1" x14ac:dyDescent="0.3">
      <c r="A110" s="1006"/>
      <c r="B110" s="1008"/>
      <c r="C110" s="107"/>
      <c r="D110" s="6"/>
      <c r="E110" s="211"/>
      <c r="F110" s="60" t="s">
        <v>110</v>
      </c>
      <c r="G110" s="24" t="s">
        <v>203</v>
      </c>
      <c r="H110" s="70">
        <v>133249.98000000001</v>
      </c>
      <c r="I110" s="41"/>
      <c r="J110" s="292"/>
      <c r="K110" s="715"/>
    </row>
    <row r="111" spans="1:11" ht="15.75" thickBot="1" x14ac:dyDescent="0.3">
      <c r="A111" s="1006"/>
      <c r="B111" s="1008"/>
      <c r="C111" s="107"/>
      <c r="D111" s="6"/>
      <c r="E111" s="211"/>
      <c r="F111" s="60" t="s">
        <v>110</v>
      </c>
      <c r="G111" s="24" t="s">
        <v>204</v>
      </c>
      <c r="H111" s="70">
        <v>202889.73</v>
      </c>
      <c r="I111" s="41"/>
      <c r="J111" s="292"/>
      <c r="K111" s="715"/>
    </row>
    <row r="112" spans="1:11" ht="15.75" thickBot="1" x14ac:dyDescent="0.3">
      <c r="A112" s="982"/>
      <c r="B112" s="984"/>
      <c r="C112" s="107"/>
      <c r="D112" s="6"/>
      <c r="E112" s="211"/>
      <c r="F112" s="60" t="s">
        <v>110</v>
      </c>
      <c r="G112" s="24" t="s">
        <v>205</v>
      </c>
      <c r="H112" s="70">
        <v>306380.79999999999</v>
      </c>
      <c r="I112" s="240"/>
      <c r="J112" s="292"/>
      <c r="K112" s="715"/>
    </row>
    <row r="113" spans="1:11" ht="15.75" thickBot="1" x14ac:dyDescent="0.3">
      <c r="A113" s="982"/>
      <c r="B113" s="984"/>
      <c r="C113" s="107"/>
      <c r="D113" s="6"/>
      <c r="E113" s="211"/>
      <c r="F113" s="60" t="s">
        <v>110</v>
      </c>
      <c r="G113" s="59" t="s">
        <v>206</v>
      </c>
      <c r="H113" s="240">
        <v>198939.19</v>
      </c>
      <c r="I113" s="843"/>
      <c r="J113" s="292"/>
      <c r="K113" s="715"/>
    </row>
    <row r="114" spans="1:11" ht="15.75" thickBot="1" x14ac:dyDescent="0.3">
      <c r="A114" s="985"/>
      <c r="B114" s="984"/>
      <c r="C114" s="107"/>
      <c r="D114" s="6"/>
      <c r="E114" s="211"/>
      <c r="F114" s="144" t="s">
        <v>110</v>
      </c>
      <c r="G114" s="34" t="s">
        <v>207</v>
      </c>
      <c r="H114" s="31">
        <v>165327.43</v>
      </c>
      <c r="I114" s="843"/>
      <c r="J114" s="292"/>
      <c r="K114" s="715"/>
    </row>
    <row r="115" spans="1:11" ht="15.75" thickBot="1" x14ac:dyDescent="0.3">
      <c r="A115" s="981">
        <v>5</v>
      </c>
      <c r="B115" s="1095" t="s">
        <v>34</v>
      </c>
      <c r="C115" s="105" t="s">
        <v>113</v>
      </c>
      <c r="D115" s="16" t="s">
        <v>119</v>
      </c>
      <c r="E115" s="105" t="s">
        <v>155</v>
      </c>
      <c r="F115" s="880" t="s">
        <v>110</v>
      </c>
      <c r="G115" s="30" t="s">
        <v>157</v>
      </c>
      <c r="H115" s="80">
        <v>33363.519999999997</v>
      </c>
      <c r="I115" s="843"/>
      <c r="J115" s="292"/>
      <c r="K115" s="39"/>
    </row>
    <row r="116" spans="1:11" ht="15.75" thickBot="1" x14ac:dyDescent="0.3">
      <c r="A116" s="982"/>
      <c r="B116" s="1139"/>
      <c r="C116" s="211" t="s">
        <v>156</v>
      </c>
      <c r="D116" s="6"/>
      <c r="E116" s="211"/>
      <c r="F116" s="1004" t="s">
        <v>110</v>
      </c>
      <c r="G116" s="24" t="s">
        <v>158</v>
      </c>
      <c r="H116" s="70">
        <v>76361.600000000006</v>
      </c>
      <c r="I116" s="843"/>
      <c r="J116" s="292"/>
      <c r="K116" s="352"/>
    </row>
    <row r="117" spans="1:11" ht="15.75" thickBot="1" x14ac:dyDescent="0.3">
      <c r="A117" s="982"/>
      <c r="B117" s="984"/>
      <c r="C117" s="107"/>
      <c r="D117" s="6"/>
      <c r="E117" s="211"/>
      <c r="F117" s="1004" t="s">
        <v>110</v>
      </c>
      <c r="G117" s="24" t="s">
        <v>159</v>
      </c>
      <c r="H117" s="70">
        <v>301438.08000000002</v>
      </c>
      <c r="I117" s="843"/>
      <c r="J117" s="292"/>
      <c r="K117" s="352"/>
    </row>
    <row r="118" spans="1:11" ht="15.75" thickBot="1" x14ac:dyDescent="0.3">
      <c r="A118" s="982"/>
      <c r="B118" s="984"/>
      <c r="C118" s="107"/>
      <c r="D118" s="6"/>
      <c r="E118" s="211"/>
      <c r="F118" s="1004" t="s">
        <v>110</v>
      </c>
      <c r="G118" s="24" t="s">
        <v>160</v>
      </c>
      <c r="H118" s="70">
        <v>33026.22</v>
      </c>
      <c r="I118" s="979"/>
      <c r="J118" s="292"/>
      <c r="K118" s="352"/>
    </row>
    <row r="119" spans="1:11" ht="15.75" thickBot="1" x14ac:dyDescent="0.3">
      <c r="A119" s="982"/>
      <c r="B119" s="984"/>
      <c r="C119" s="107"/>
      <c r="D119" s="6"/>
      <c r="E119" s="211"/>
      <c r="F119" s="1004" t="s">
        <v>110</v>
      </c>
      <c r="G119" s="24" t="s">
        <v>161</v>
      </c>
      <c r="H119" s="70">
        <v>58662.25</v>
      </c>
      <c r="I119" s="979"/>
      <c r="J119" s="292"/>
      <c r="K119" s="352"/>
    </row>
    <row r="120" spans="1:11" ht="15.75" thickBot="1" x14ac:dyDescent="0.3">
      <c r="A120" s="985"/>
      <c r="B120" s="622"/>
      <c r="C120" s="107"/>
      <c r="D120" s="6"/>
      <c r="E120" s="211"/>
      <c r="F120" s="48" t="s">
        <v>110</v>
      </c>
      <c r="G120" s="21" t="s">
        <v>162</v>
      </c>
      <c r="H120" s="54">
        <v>29634.16</v>
      </c>
      <c r="I120" s="843"/>
      <c r="J120" s="292"/>
      <c r="K120" s="352"/>
    </row>
    <row r="121" spans="1:11" ht="15.75" thickBot="1" x14ac:dyDescent="0.3">
      <c r="A121" s="1137"/>
      <c r="B121" s="1138" t="s">
        <v>34</v>
      </c>
      <c r="C121" s="105" t="s">
        <v>169</v>
      </c>
      <c r="D121" s="16" t="s">
        <v>117</v>
      </c>
      <c r="E121" s="105" t="s">
        <v>208</v>
      </c>
      <c r="F121" s="143" t="s">
        <v>110</v>
      </c>
      <c r="G121" s="102" t="s">
        <v>210</v>
      </c>
      <c r="H121" s="42">
        <v>35308.129999999997</v>
      </c>
      <c r="I121" s="416"/>
      <c r="J121" s="292"/>
      <c r="K121" s="693"/>
    </row>
    <row r="122" spans="1:11" ht="15.75" thickBot="1" x14ac:dyDescent="0.3">
      <c r="A122" s="1137"/>
      <c r="B122" s="1132"/>
      <c r="C122" s="211" t="s">
        <v>209</v>
      </c>
      <c r="D122" s="6"/>
      <c r="E122" s="211"/>
      <c r="F122" s="142" t="s">
        <v>110</v>
      </c>
      <c r="G122" s="1033" t="s">
        <v>211</v>
      </c>
      <c r="H122" s="70">
        <v>76845.070000000007</v>
      </c>
      <c r="I122" s="416"/>
      <c r="J122" s="292"/>
      <c r="K122" s="693"/>
    </row>
    <row r="123" spans="1:11" ht="15.75" thickBot="1" x14ac:dyDescent="0.3">
      <c r="A123" s="887"/>
      <c r="B123" s="889"/>
      <c r="C123" s="107"/>
      <c r="D123" s="6"/>
      <c r="E123" s="211"/>
      <c r="F123" s="142" t="s">
        <v>110</v>
      </c>
      <c r="G123" s="24" t="s">
        <v>212</v>
      </c>
      <c r="H123" s="70">
        <v>30275.62</v>
      </c>
      <c r="I123" s="416"/>
      <c r="J123" s="93"/>
      <c r="K123" s="715"/>
    </row>
    <row r="124" spans="1:11" ht="15.75" thickBot="1" x14ac:dyDescent="0.3">
      <c r="A124" s="1127">
        <v>6</v>
      </c>
      <c r="B124" s="1141" t="s">
        <v>34</v>
      </c>
      <c r="C124" s="211" t="s">
        <v>169</v>
      </c>
      <c r="D124" s="211" t="s">
        <v>131</v>
      </c>
      <c r="E124" s="211" t="s">
        <v>213</v>
      </c>
      <c r="F124" s="143" t="s">
        <v>110</v>
      </c>
      <c r="G124" s="1034" t="s">
        <v>215</v>
      </c>
      <c r="H124" s="59">
        <v>90381.42</v>
      </c>
      <c r="I124" s="843"/>
      <c r="J124" s="41"/>
      <c r="K124" s="558"/>
    </row>
    <row r="125" spans="1:11" ht="15.75" thickBot="1" x14ac:dyDescent="0.3">
      <c r="A125" s="1140"/>
      <c r="B125" s="1142"/>
      <c r="C125" s="211" t="s">
        <v>214</v>
      </c>
      <c r="D125" s="211"/>
      <c r="E125" s="211"/>
      <c r="F125" s="39"/>
      <c r="G125" s="24"/>
      <c r="H125" s="979"/>
      <c r="I125" s="54"/>
      <c r="J125" s="70"/>
      <c r="K125" s="558"/>
    </row>
    <row r="126" spans="1:11" ht="15.75" hidden="1" thickBot="1" x14ac:dyDescent="0.3">
      <c r="A126" s="1128"/>
      <c r="B126" s="1143"/>
      <c r="C126" s="211"/>
      <c r="D126" s="211"/>
      <c r="E126" s="7"/>
      <c r="F126" s="142"/>
      <c r="G126" s="52"/>
      <c r="H126" s="501"/>
      <c r="I126" s="72"/>
      <c r="J126" s="72"/>
      <c r="K126" s="243"/>
    </row>
    <row r="127" spans="1:11" hidden="1" x14ac:dyDescent="0.25">
      <c r="A127" s="1144">
        <v>6</v>
      </c>
      <c r="B127" s="943" t="s">
        <v>34</v>
      </c>
      <c r="C127" s="103"/>
      <c r="D127" s="16"/>
      <c r="E127" s="105"/>
      <c r="F127" s="938"/>
      <c r="G127" s="30"/>
      <c r="H127" s="969"/>
      <c r="I127" s="232"/>
      <c r="J127" s="772"/>
      <c r="K127" s="200"/>
    </row>
    <row r="128" spans="1:11" ht="15.75" hidden="1" thickBot="1" x14ac:dyDescent="0.3">
      <c r="A128" s="1145"/>
      <c r="B128" s="944"/>
      <c r="C128" s="104"/>
      <c r="D128" s="23"/>
      <c r="E128" s="91"/>
      <c r="F128" s="40"/>
      <c r="G128" s="85"/>
      <c r="H128" s="970"/>
      <c r="I128" s="634"/>
      <c r="J128" s="294"/>
      <c r="K128" s="558"/>
    </row>
    <row r="129" spans="1:11" ht="15.75" thickBot="1" x14ac:dyDescent="0.3">
      <c r="A129" s="1146">
        <v>7</v>
      </c>
      <c r="B129" s="1138" t="s">
        <v>34</v>
      </c>
      <c r="C129" s="105" t="s">
        <v>169</v>
      </c>
      <c r="D129" s="16" t="s">
        <v>216</v>
      </c>
      <c r="E129" s="105" t="s">
        <v>217</v>
      </c>
      <c r="F129" s="142" t="s">
        <v>110</v>
      </c>
      <c r="G129" s="52" t="s">
        <v>219</v>
      </c>
      <c r="H129" s="1005">
        <v>19199.990000000002</v>
      </c>
      <c r="I129" s="232"/>
      <c r="J129" s="41"/>
      <c r="K129" s="248"/>
    </row>
    <row r="130" spans="1:11" ht="15.75" thickBot="1" x14ac:dyDescent="0.3">
      <c r="A130" s="1145"/>
      <c r="B130" s="1132"/>
      <c r="C130" s="211" t="s">
        <v>218</v>
      </c>
      <c r="D130" s="6"/>
      <c r="E130" s="211"/>
      <c r="F130" s="47"/>
      <c r="G130" s="37"/>
      <c r="H130" s="829"/>
      <c r="I130" s="477"/>
      <c r="J130" s="322"/>
      <c r="K130" s="558"/>
    </row>
    <row r="131" spans="1:11" ht="15.75" hidden="1" thickBot="1" x14ac:dyDescent="0.3">
      <c r="A131" s="1127">
        <v>8</v>
      </c>
      <c r="B131" s="1147" t="s">
        <v>34</v>
      </c>
      <c r="C131" s="211"/>
      <c r="D131" s="211"/>
      <c r="E131" s="6"/>
      <c r="F131" s="258"/>
      <c r="G131" s="59"/>
      <c r="H131" s="499"/>
      <c r="I131" s="232"/>
      <c r="J131" s="80"/>
      <c r="K131" s="558"/>
    </row>
    <row r="132" spans="1:11" ht="15.75" hidden="1" thickBot="1" x14ac:dyDescent="0.3">
      <c r="A132" s="1140"/>
      <c r="B132" s="1148"/>
      <c r="C132" s="211"/>
      <c r="D132" s="211"/>
      <c r="E132" s="6"/>
      <c r="F132" s="258"/>
      <c r="G132" s="24"/>
      <c r="H132" s="501"/>
      <c r="I132" s="70"/>
      <c r="J132" s="93"/>
      <c r="K132" s="243"/>
    </row>
    <row r="133" spans="1:11" ht="15.75" hidden="1" thickBot="1" x14ac:dyDescent="0.3">
      <c r="A133" s="1140"/>
      <c r="B133" s="1148"/>
      <c r="C133" s="211"/>
      <c r="D133" s="211"/>
      <c r="E133" s="211"/>
      <c r="F133" s="258"/>
      <c r="G133" s="24"/>
      <c r="H133" s="501"/>
      <c r="I133" s="72"/>
      <c r="J133" s="294"/>
      <c r="K133" s="324"/>
    </row>
    <row r="134" spans="1:11" ht="15.75" hidden="1" thickBot="1" x14ac:dyDescent="0.3">
      <c r="A134" s="842"/>
      <c r="B134" s="846"/>
      <c r="C134" s="211"/>
      <c r="D134" s="211"/>
      <c r="E134" s="211"/>
      <c r="F134" s="258"/>
      <c r="G134" s="24"/>
      <c r="H134" s="501"/>
      <c r="I134" s="843"/>
      <c r="J134" s="292"/>
      <c r="K134" s="557"/>
    </row>
    <row r="135" spans="1:11" ht="15.75" hidden="1" thickBot="1" x14ac:dyDescent="0.3">
      <c r="A135" s="842"/>
      <c r="B135" s="846"/>
      <c r="C135" s="211"/>
      <c r="D135" s="211"/>
      <c r="E135" s="211"/>
      <c r="F135" s="258"/>
      <c r="G135" s="24"/>
      <c r="H135" s="501"/>
      <c r="I135" s="843"/>
      <c r="J135" s="293"/>
      <c r="K135" s="558"/>
    </row>
    <row r="136" spans="1:11" ht="15.75" hidden="1" thickBot="1" x14ac:dyDescent="0.3">
      <c r="A136" s="945"/>
      <c r="B136" s="846"/>
      <c r="C136" s="211"/>
      <c r="D136" s="211"/>
      <c r="E136" s="211"/>
      <c r="F136" s="961"/>
      <c r="G136" s="25"/>
      <c r="H136" s="971"/>
      <c r="I136" s="248"/>
      <c r="J136" s="293"/>
      <c r="K136" s="558"/>
    </row>
    <row r="137" spans="1:11" x14ac:dyDescent="0.25">
      <c r="A137" s="946">
        <v>8</v>
      </c>
      <c r="B137" s="943" t="s">
        <v>34</v>
      </c>
      <c r="C137" s="105" t="s">
        <v>169</v>
      </c>
      <c r="D137" s="16" t="s">
        <v>121</v>
      </c>
      <c r="E137" s="105" t="s">
        <v>220</v>
      </c>
      <c r="F137" s="79" t="s">
        <v>110</v>
      </c>
      <c r="G137" s="102" t="s">
        <v>222</v>
      </c>
      <c r="H137" s="42">
        <v>211890</v>
      </c>
      <c r="I137" s="336"/>
      <c r="J137" s="293"/>
      <c r="K137" s="558"/>
    </row>
    <row r="138" spans="1:11" ht="15.75" thickBot="1" x14ac:dyDescent="0.3">
      <c r="A138" s="947"/>
      <c r="B138" s="944"/>
      <c r="C138" s="211" t="s">
        <v>221</v>
      </c>
      <c r="D138" s="6"/>
      <c r="E138" s="211"/>
      <c r="F138" s="39"/>
      <c r="G138" s="24"/>
      <c r="H138" s="979"/>
      <c r="I138" s="39"/>
      <c r="J138" s="293">
        <v>0</v>
      </c>
      <c r="K138" s="558"/>
    </row>
    <row r="139" spans="1:11" x14ac:dyDescent="0.25">
      <c r="A139" s="959">
        <v>10</v>
      </c>
      <c r="B139" s="456" t="s">
        <v>34</v>
      </c>
      <c r="C139" s="105" t="s">
        <v>169</v>
      </c>
      <c r="D139" s="6" t="s">
        <v>123</v>
      </c>
      <c r="E139" s="105" t="s">
        <v>223</v>
      </c>
      <c r="F139" s="142" t="s">
        <v>110</v>
      </c>
      <c r="G139" s="24" t="s">
        <v>225</v>
      </c>
      <c r="H139" s="70">
        <v>13504.19</v>
      </c>
      <c r="I139" s="174"/>
      <c r="J139" s="240"/>
      <c r="K139" s="558"/>
    </row>
    <row r="140" spans="1:11" ht="15.75" thickBot="1" x14ac:dyDescent="0.3">
      <c r="A140" s="960"/>
      <c r="B140" s="952"/>
      <c r="C140" s="211" t="s">
        <v>224</v>
      </c>
      <c r="D140" s="6"/>
      <c r="E140" s="211"/>
      <c r="F140" s="54"/>
      <c r="G140" s="37"/>
      <c r="H140" s="967"/>
      <c r="I140" s="336"/>
      <c r="J140" s="70"/>
      <c r="K140" s="558"/>
    </row>
    <row r="141" spans="1:11" ht="15.75" thickBot="1" x14ac:dyDescent="0.3">
      <c r="A141" s="562"/>
      <c r="B141" s="456" t="s">
        <v>34</v>
      </c>
      <c r="C141" s="105" t="s">
        <v>169</v>
      </c>
      <c r="D141" s="16" t="s">
        <v>120</v>
      </c>
      <c r="E141" s="105" t="s">
        <v>226</v>
      </c>
      <c r="F141" s="142" t="s">
        <v>110</v>
      </c>
      <c r="G141" s="69" t="s">
        <v>228</v>
      </c>
      <c r="H141" s="416">
        <v>23609.89</v>
      </c>
      <c r="I141" s="84"/>
      <c r="J141" s="54"/>
      <c r="K141" s="558"/>
    </row>
    <row r="142" spans="1:11" ht="15.75" thickBot="1" x14ac:dyDescent="0.3">
      <c r="A142" s="887"/>
      <c r="B142" s="888"/>
      <c r="C142" s="211" t="s">
        <v>227</v>
      </c>
      <c r="D142" s="6"/>
      <c r="E142" s="211"/>
      <c r="F142" s="144" t="s">
        <v>110</v>
      </c>
      <c r="G142" s="21" t="s">
        <v>229</v>
      </c>
      <c r="H142" s="54">
        <v>8939.73</v>
      </c>
      <c r="I142" s="487"/>
      <c r="J142" s="54"/>
      <c r="K142" s="890"/>
    </row>
    <row r="143" spans="1:11" ht="15.75" hidden="1" customHeight="1" thickBot="1" x14ac:dyDescent="0.3">
      <c r="A143" s="553">
        <v>8</v>
      </c>
      <c r="B143" s="456" t="s">
        <v>34</v>
      </c>
      <c r="C143" s="105"/>
      <c r="D143" s="16"/>
      <c r="E143" s="105"/>
      <c r="F143" s="1035"/>
      <c r="G143" s="1036"/>
      <c r="H143" s="232"/>
      <c r="I143" s="80"/>
      <c r="J143" s="54"/>
      <c r="K143" s="558"/>
    </row>
    <row r="144" spans="1:11" ht="15.75" hidden="1" customHeight="1" thickBot="1" x14ac:dyDescent="0.3">
      <c r="A144" s="554"/>
      <c r="B144" s="555"/>
      <c r="C144" s="91"/>
      <c r="D144" s="23"/>
      <c r="E144" s="91"/>
      <c r="F144" s="23"/>
      <c r="G144" s="23"/>
      <c r="H144" s="970"/>
      <c r="I144" s="494"/>
      <c r="J144" s="247"/>
      <c r="K144" s="558"/>
    </row>
    <row r="145" spans="1:15" ht="15.75" thickBot="1" x14ac:dyDescent="0.3">
      <c r="A145" s="1015">
        <v>9</v>
      </c>
      <c r="B145" s="1038" t="s">
        <v>34</v>
      </c>
      <c r="C145" s="20" t="s">
        <v>169</v>
      </c>
      <c r="D145" s="105" t="s">
        <v>122</v>
      </c>
      <c r="E145" s="381" t="s">
        <v>230</v>
      </c>
      <c r="F145" s="1035" t="s">
        <v>110</v>
      </c>
      <c r="G145" s="24" t="s">
        <v>232</v>
      </c>
      <c r="H145" s="1005">
        <v>13210.26</v>
      </c>
      <c r="I145" s="370"/>
      <c r="J145" s="240"/>
      <c r="K145" s="558"/>
    </row>
    <row r="146" spans="1:15" ht="15.75" thickBot="1" x14ac:dyDescent="0.3">
      <c r="A146" s="1009"/>
      <c r="B146" s="1009"/>
      <c r="C146" s="121" t="s">
        <v>231</v>
      </c>
      <c r="D146" s="211"/>
      <c r="E146" s="334"/>
      <c r="F146" s="1035" t="s">
        <v>110</v>
      </c>
      <c r="G146" s="59" t="s">
        <v>233</v>
      </c>
      <c r="H146" s="240">
        <v>18546.849999999999</v>
      </c>
      <c r="I146" s="70"/>
      <c r="J146" s="504"/>
      <c r="K146" s="558"/>
    </row>
    <row r="147" spans="1:15" ht="15.75" thickBot="1" x14ac:dyDescent="0.3">
      <c r="A147" s="1037"/>
      <c r="B147" s="1039"/>
      <c r="C147" s="132"/>
      <c r="D147" s="91"/>
      <c r="E147" s="393"/>
      <c r="F147" s="1035" t="s">
        <v>110</v>
      </c>
      <c r="G147" s="21" t="s">
        <v>234</v>
      </c>
      <c r="H147" s="54">
        <v>16630.849999999999</v>
      </c>
      <c r="I147" s="54"/>
      <c r="J147" s="72"/>
      <c r="K147" s="543"/>
    </row>
    <row r="148" spans="1:15" ht="15.75" thickBot="1" x14ac:dyDescent="0.3">
      <c r="A148" s="553">
        <v>13</v>
      </c>
      <c r="B148" s="505" t="s">
        <v>34</v>
      </c>
      <c r="C148" s="103" t="s">
        <v>169</v>
      </c>
      <c r="D148" s="16" t="s">
        <v>127</v>
      </c>
      <c r="E148" s="105" t="s">
        <v>235</v>
      </c>
      <c r="F148" s="1035" t="s">
        <v>110</v>
      </c>
      <c r="G148" s="102" t="s">
        <v>237</v>
      </c>
      <c r="H148" s="968">
        <v>32761.13</v>
      </c>
      <c r="I148" s="531"/>
      <c r="J148" s="70"/>
      <c r="K148" s="243"/>
    </row>
    <row r="149" spans="1:15" ht="15.75" thickBot="1" x14ac:dyDescent="0.3">
      <c r="A149" s="554"/>
      <c r="B149" s="256"/>
      <c r="C149" s="107" t="s">
        <v>236</v>
      </c>
      <c r="D149" s="6"/>
      <c r="E149" s="211"/>
      <c r="F149" s="207"/>
      <c r="G149" s="748"/>
      <c r="H149" s="748"/>
      <c r="I149" s="70"/>
      <c r="J149" s="109"/>
      <c r="K149" s="243"/>
    </row>
    <row r="150" spans="1:15" hidden="1" x14ac:dyDescent="0.25">
      <c r="A150" s="554"/>
      <c r="B150" s="256"/>
      <c r="C150" s="211"/>
      <c r="D150" s="211"/>
      <c r="E150" s="211"/>
      <c r="F150" s="207"/>
      <c r="G150" s="748"/>
      <c r="H150" s="748"/>
      <c r="I150" s="531"/>
      <c r="J150" s="109"/>
      <c r="K150" s="243"/>
    </row>
    <row r="151" spans="1:15" ht="15.75" hidden="1" thickBot="1" x14ac:dyDescent="0.3">
      <c r="A151" s="708"/>
      <c r="B151" s="256"/>
      <c r="C151" s="211"/>
      <c r="D151" s="211"/>
      <c r="E151" s="211"/>
      <c r="F151" s="416"/>
      <c r="G151" s="25"/>
      <c r="H151" s="698"/>
      <c r="I151" s="531"/>
      <c r="J151" s="109"/>
      <c r="K151" s="243"/>
    </row>
    <row r="152" spans="1:15" ht="15.75" thickBot="1" x14ac:dyDescent="0.3">
      <c r="A152" s="707">
        <v>14</v>
      </c>
      <c r="B152" s="710" t="s">
        <v>34</v>
      </c>
      <c r="C152" s="16" t="s">
        <v>169</v>
      </c>
      <c r="D152" s="105" t="s">
        <v>116</v>
      </c>
      <c r="E152" s="16" t="s">
        <v>238</v>
      </c>
      <c r="F152" s="701" t="s">
        <v>110</v>
      </c>
      <c r="G152" s="102" t="s">
        <v>181</v>
      </c>
      <c r="H152" s="773">
        <v>924997.16</v>
      </c>
      <c r="I152" s="54"/>
      <c r="J152" s="106"/>
      <c r="K152" s="243"/>
    </row>
    <row r="153" spans="1:15" ht="15.75" thickBot="1" x14ac:dyDescent="0.3">
      <c r="A153" s="709"/>
      <c r="B153" s="341"/>
      <c r="C153" s="26" t="s">
        <v>239</v>
      </c>
      <c r="D153" s="211"/>
      <c r="E153" s="6"/>
      <c r="F153" s="385"/>
      <c r="G153" s="34"/>
      <c r="H153" s="31"/>
      <c r="I153" s="364"/>
      <c r="J153" s="65"/>
      <c r="K153" s="243"/>
      <c r="O153" s="44"/>
    </row>
    <row r="154" spans="1:15" ht="15.75" hidden="1" thickBot="1" x14ac:dyDescent="0.3">
      <c r="A154" s="799">
        <v>15</v>
      </c>
      <c r="B154" s="710" t="s">
        <v>34</v>
      </c>
      <c r="C154" s="211"/>
      <c r="D154" s="6"/>
      <c r="E154" s="7"/>
      <c r="F154" s="47"/>
      <c r="G154" s="59"/>
      <c r="H154" s="240"/>
      <c r="I154" s="62"/>
      <c r="J154" s="766"/>
      <c r="K154" s="243"/>
    </row>
    <row r="155" spans="1:15" ht="15.75" hidden="1" thickBot="1" x14ac:dyDescent="0.3">
      <c r="A155" s="801"/>
      <c r="B155" s="256"/>
      <c r="C155" s="91"/>
      <c r="D155" s="23"/>
      <c r="E155" s="91"/>
      <c r="F155" s="501"/>
      <c r="G155" s="828"/>
      <c r="H155" s="501"/>
      <c r="I155" s="440"/>
      <c r="J155" s="293"/>
      <c r="K155" s="243"/>
    </row>
    <row r="156" spans="1:15" ht="15.75" hidden="1" thickBot="1" x14ac:dyDescent="0.3">
      <c r="A156" s="800"/>
      <c r="B156" s="341"/>
      <c r="C156" s="775"/>
      <c r="D156" s="775"/>
      <c r="E156" s="775"/>
      <c r="F156" s="829"/>
      <c r="G156" s="830"/>
      <c r="H156" s="829"/>
      <c r="I156" s="364"/>
      <c r="J156" s="195"/>
      <c r="K156" s="243"/>
    </row>
    <row r="157" spans="1:15" hidden="1" x14ac:dyDescent="0.25">
      <c r="A157" s="801">
        <v>11</v>
      </c>
      <c r="B157" s="710" t="s">
        <v>34</v>
      </c>
      <c r="C157" s="105"/>
      <c r="D157" s="16"/>
      <c r="E157" s="105"/>
      <c r="F157" s="417"/>
      <c r="G157" s="30"/>
      <c r="H157" s="232"/>
      <c r="I157" s="93"/>
      <c r="J157" s="26"/>
      <c r="K157" s="243"/>
    </row>
    <row r="158" spans="1:15" hidden="1" x14ac:dyDescent="0.25">
      <c r="A158" s="801"/>
      <c r="B158" s="256"/>
      <c r="C158" s="211"/>
      <c r="D158" s="6"/>
      <c r="E158" s="211"/>
      <c r="F158" s="925"/>
      <c r="G158" s="52"/>
      <c r="H158" s="926"/>
      <c r="I158" s="440"/>
      <c r="J158" s="26"/>
      <c r="K158" s="243"/>
    </row>
    <row r="159" spans="1:15" hidden="1" x14ac:dyDescent="0.25">
      <c r="A159" s="801"/>
      <c r="B159" s="256"/>
      <c r="C159" s="107"/>
      <c r="D159" s="211"/>
      <c r="E159" s="211"/>
      <c r="F159" s="925"/>
      <c r="G159" s="24"/>
      <c r="H159" s="926"/>
      <c r="I159" s="440"/>
      <c r="J159" s="26"/>
      <c r="K159" s="243"/>
    </row>
    <row r="160" spans="1:15" hidden="1" x14ac:dyDescent="0.25">
      <c r="A160" s="801"/>
      <c r="B160" s="256"/>
      <c r="C160" s="107"/>
      <c r="D160" s="211"/>
      <c r="E160" s="211"/>
      <c r="F160" s="925"/>
      <c r="G160" s="24"/>
      <c r="H160" s="926"/>
      <c r="I160" s="440"/>
      <c r="J160" s="26"/>
      <c r="K160" s="243"/>
    </row>
    <row r="161" spans="1:11" hidden="1" x14ac:dyDescent="0.25">
      <c r="A161" s="801"/>
      <c r="B161" s="256"/>
      <c r="C161" s="107"/>
      <c r="D161" s="211"/>
      <c r="E161" s="211"/>
      <c r="F161" s="925"/>
      <c r="G161" s="24"/>
      <c r="H161" s="926"/>
      <c r="I161" s="440"/>
      <c r="J161" s="26"/>
      <c r="K161" s="243"/>
    </row>
    <row r="162" spans="1:11" ht="15.75" hidden="1" thickBot="1" x14ac:dyDescent="0.3">
      <c r="A162" s="554"/>
      <c r="B162" s="256"/>
      <c r="C162" s="211"/>
      <c r="D162" s="211"/>
      <c r="E162" s="211"/>
      <c r="F162" s="690"/>
      <c r="G162" s="37"/>
      <c r="H162" s="248"/>
      <c r="I162" s="440"/>
      <c r="J162" s="109"/>
      <c r="K162" s="243"/>
    </row>
    <row r="163" spans="1:11" ht="15.75" thickBot="1" x14ac:dyDescent="0.3">
      <c r="A163" s="1149" t="s">
        <v>28</v>
      </c>
      <c r="B163" s="1062"/>
      <c r="C163" s="1062"/>
      <c r="D163" s="1062"/>
      <c r="E163" s="1062"/>
      <c r="F163" s="1150"/>
      <c r="G163" s="1150"/>
      <c r="H163" s="509">
        <f>SUM(H93:H162)</f>
        <v>4316594.7200000007</v>
      </c>
      <c r="I163" s="509">
        <f>SUM(I93:I157)</f>
        <v>0</v>
      </c>
      <c r="J163" s="509">
        <f>SUM(J93:J157)</f>
        <v>0</v>
      </c>
      <c r="K163" s="509" t="e">
        <f>K93+K95+K99+K101+K103+K104+#REF!+K105+K106+K107+K108+K112+K113+K114+K115+#REF!+#REF!+#REF!+K124+K125+K126+K127+K129+K139+K143+K145+K147</f>
        <v>#REF!</v>
      </c>
    </row>
    <row r="164" spans="1:11" x14ac:dyDescent="0.25">
      <c r="A164" s="1094">
        <v>1</v>
      </c>
      <c r="B164" s="927" t="s">
        <v>31</v>
      </c>
      <c r="C164" s="1030" t="s">
        <v>169</v>
      </c>
      <c r="D164" s="1003" t="s">
        <v>116</v>
      </c>
      <c r="E164" s="1003" t="s">
        <v>179</v>
      </c>
      <c r="F164" s="67" t="s">
        <v>110</v>
      </c>
      <c r="G164" s="30" t="s">
        <v>181</v>
      </c>
      <c r="H164" s="96">
        <v>104041.03</v>
      </c>
      <c r="I164" s="46"/>
      <c r="J164" s="774"/>
      <c r="K164" s="557"/>
    </row>
    <row r="165" spans="1:11" ht="15.75" thickBot="1" x14ac:dyDescent="0.3">
      <c r="A165" s="1091"/>
      <c r="B165" s="928"/>
      <c r="C165" s="1031" t="s">
        <v>180</v>
      </c>
      <c r="D165" s="1002"/>
      <c r="E165" s="1002"/>
      <c r="F165" s="39"/>
      <c r="G165" s="52"/>
      <c r="H165" s="501"/>
      <c r="I165" s="86"/>
      <c r="J165" s="320"/>
      <c r="K165" s="558"/>
    </row>
    <row r="166" spans="1:11" ht="15.75" hidden="1" thickBot="1" x14ac:dyDescent="0.3">
      <c r="A166" s="8"/>
      <c r="B166" s="622"/>
      <c r="C166" s="91"/>
      <c r="D166" s="23"/>
      <c r="E166" s="91"/>
      <c r="F166" s="144"/>
      <c r="G166" s="21"/>
      <c r="H166" s="967"/>
      <c r="I166" s="428"/>
      <c r="J166" s="248"/>
      <c r="K166" s="243"/>
    </row>
    <row r="167" spans="1:11" x14ac:dyDescent="0.25">
      <c r="A167" s="7">
        <v>2</v>
      </c>
      <c r="B167" s="1156" t="s">
        <v>31</v>
      </c>
      <c r="C167" s="1003" t="s">
        <v>169</v>
      </c>
      <c r="D167" s="1011" t="s">
        <v>128</v>
      </c>
      <c r="E167" s="1003" t="s">
        <v>182</v>
      </c>
      <c r="F167" s="1010" t="s">
        <v>110</v>
      </c>
      <c r="G167" s="25" t="s">
        <v>184</v>
      </c>
      <c r="H167" s="798">
        <v>129406.03</v>
      </c>
      <c r="I167" s="768"/>
      <c r="J167" s="318"/>
      <c r="K167" s="243"/>
    </row>
    <row r="168" spans="1:11" ht="15.75" thickBot="1" x14ac:dyDescent="0.3">
      <c r="A168" s="7"/>
      <c r="B168" s="1157"/>
      <c r="C168" s="211" t="s">
        <v>183</v>
      </c>
      <c r="D168" s="6"/>
      <c r="E168" s="211"/>
      <c r="F168" s="39"/>
      <c r="G168" s="24"/>
      <c r="H168" s="501"/>
      <c r="I168" s="23"/>
      <c r="J168" s="320"/>
      <c r="K168" s="243"/>
    </row>
    <row r="169" spans="1:11" x14ac:dyDescent="0.25">
      <c r="A169" s="20">
        <v>3</v>
      </c>
      <c r="B169" s="922" t="s">
        <v>31</v>
      </c>
      <c r="C169" s="16" t="s">
        <v>169</v>
      </c>
      <c r="D169" s="105" t="s">
        <v>114</v>
      </c>
      <c r="E169" s="16" t="s">
        <v>185</v>
      </c>
      <c r="F169" s="67" t="s">
        <v>110</v>
      </c>
      <c r="G169" s="1032" t="s">
        <v>187</v>
      </c>
      <c r="H169" s="773">
        <v>91799.53</v>
      </c>
      <c r="I169" s="42"/>
      <c r="J169" s="109"/>
      <c r="K169" s="243"/>
    </row>
    <row r="170" spans="1:11" ht="15.75" thickBot="1" x14ac:dyDescent="0.3">
      <c r="A170" s="8"/>
      <c r="B170" s="923"/>
      <c r="C170" s="23" t="s">
        <v>186</v>
      </c>
      <c r="D170" s="91"/>
      <c r="E170" s="23"/>
      <c r="F170" s="23"/>
      <c r="G170" s="85"/>
      <c r="H170" s="65"/>
      <c r="I170" s="295"/>
      <c r="J170" s="318"/>
      <c r="K170" s="243"/>
    </row>
    <row r="171" spans="1:11" x14ac:dyDescent="0.25">
      <c r="A171" s="7">
        <v>4</v>
      </c>
      <c r="B171" s="922" t="s">
        <v>31</v>
      </c>
      <c r="C171" s="16" t="s">
        <v>169</v>
      </c>
      <c r="D171" s="105" t="s">
        <v>117</v>
      </c>
      <c r="E171" s="16" t="s">
        <v>188</v>
      </c>
      <c r="F171" s="67" t="s">
        <v>110</v>
      </c>
      <c r="G171" s="30" t="s">
        <v>190</v>
      </c>
      <c r="H171" s="96">
        <v>38221.269999999997</v>
      </c>
      <c r="I171" s="295"/>
      <c r="J171" s="318"/>
      <c r="K171" s="243"/>
    </row>
    <row r="172" spans="1:11" ht="15.75" thickBot="1" x14ac:dyDescent="0.3">
      <c r="A172" s="7"/>
      <c r="B172" s="924"/>
      <c r="C172" s="28" t="s">
        <v>189</v>
      </c>
      <c r="D172" s="91"/>
      <c r="E172" s="23"/>
      <c r="F172" s="23"/>
      <c r="G172" s="85"/>
      <c r="H172" s="86"/>
      <c r="I172" s="295"/>
      <c r="J172" s="318"/>
      <c r="K172" s="243"/>
    </row>
    <row r="173" spans="1:11" ht="15.75" hidden="1" thickBot="1" x14ac:dyDescent="0.3">
      <c r="A173" s="105">
        <v>5</v>
      </c>
      <c r="B173" s="927" t="s">
        <v>31</v>
      </c>
      <c r="C173" s="105"/>
      <c r="D173" s="16"/>
      <c r="E173" s="105"/>
      <c r="F173" s="47"/>
      <c r="G173" s="37"/>
      <c r="H173" s="248"/>
      <c r="I173" s="295">
        <v>0</v>
      </c>
      <c r="J173" s="318"/>
      <c r="K173" s="243"/>
    </row>
    <row r="174" spans="1:11" ht="15.75" hidden="1" thickBot="1" x14ac:dyDescent="0.3">
      <c r="A174" s="91"/>
      <c r="B174" s="622"/>
      <c r="C174" s="211"/>
      <c r="D174" s="6"/>
      <c r="E174" s="211"/>
      <c r="F174" s="144"/>
      <c r="G174" s="37"/>
      <c r="H174" s="248"/>
      <c r="I174" s="474"/>
      <c r="J174" s="318"/>
      <c r="K174" s="243"/>
    </row>
    <row r="175" spans="1:11" ht="15.75" thickBot="1" x14ac:dyDescent="0.3">
      <c r="A175" s="1060" t="s">
        <v>27</v>
      </c>
      <c r="B175" s="1061"/>
      <c r="C175" s="1061"/>
      <c r="D175" s="1061"/>
      <c r="E175" s="1061"/>
      <c r="F175" s="1061"/>
      <c r="G175" s="1153"/>
      <c r="H175" s="524">
        <f>SUM(H164:H174)</f>
        <v>363467.86</v>
      </c>
      <c r="I175" s="510">
        <f t="shared" ref="I175:J175" si="4">SUM(I164:I174)</f>
        <v>0</v>
      </c>
      <c r="J175" s="510">
        <f t="shared" si="4"/>
        <v>0</v>
      </c>
      <c r="K175" s="510" t="e">
        <f>#REF!+#REF!+K174+K164</f>
        <v>#REF!</v>
      </c>
    </row>
    <row r="176" spans="1:11" ht="15.75" thickBot="1" x14ac:dyDescent="0.3">
      <c r="A176" s="976">
        <v>1</v>
      </c>
      <c r="B176" s="983" t="s">
        <v>58</v>
      </c>
      <c r="C176" s="103" t="s">
        <v>113</v>
      </c>
      <c r="D176" s="16" t="s">
        <v>124</v>
      </c>
      <c r="E176" s="105" t="s">
        <v>125</v>
      </c>
      <c r="F176" s="933" t="s">
        <v>110</v>
      </c>
      <c r="G176" s="21" t="s">
        <v>163</v>
      </c>
      <c r="H176" s="61">
        <v>14800.61</v>
      </c>
      <c r="I176" s="831"/>
      <c r="J176" s="524"/>
      <c r="K176" s="524"/>
    </row>
    <row r="177" spans="1:15" ht="15.75" thickBot="1" x14ac:dyDescent="0.3">
      <c r="A177" s="988"/>
      <c r="B177" s="418"/>
      <c r="C177" s="104" t="s">
        <v>126</v>
      </c>
      <c r="D177" s="23"/>
      <c r="E177" s="91"/>
      <c r="F177" s="977"/>
      <c r="G177" s="978"/>
      <c r="H177" s="721"/>
      <c r="I177" s="831"/>
      <c r="J177" s="524"/>
      <c r="K177" s="524"/>
    </row>
    <row r="178" spans="1:15" ht="15.75" hidden="1" thickBot="1" x14ac:dyDescent="0.3">
      <c r="A178" s="976">
        <v>2</v>
      </c>
      <c r="B178" s="1007" t="s">
        <v>58</v>
      </c>
      <c r="C178" s="105"/>
      <c r="D178" s="16"/>
      <c r="E178" s="105"/>
      <c r="F178" s="933"/>
      <c r="G178" s="21"/>
      <c r="H178" s="61"/>
      <c r="I178" s="831"/>
      <c r="J178" s="524"/>
      <c r="K178" s="524"/>
    </row>
    <row r="179" spans="1:15" ht="15.75" hidden="1" thickBot="1" x14ac:dyDescent="0.3">
      <c r="A179" s="988"/>
      <c r="B179" s="418"/>
      <c r="C179" s="104"/>
      <c r="D179" s="23"/>
      <c r="E179" s="91"/>
      <c r="F179" s="978"/>
      <c r="G179" s="978"/>
      <c r="H179" s="721"/>
      <c r="I179" s="831"/>
      <c r="J179" s="524"/>
      <c r="K179" s="524"/>
    </row>
    <row r="180" spans="1:15" ht="15.75" hidden="1" thickBot="1" x14ac:dyDescent="0.3">
      <c r="A180" s="976">
        <v>3</v>
      </c>
      <c r="B180" s="1007" t="s">
        <v>58</v>
      </c>
      <c r="C180" s="103"/>
      <c r="D180" s="16"/>
      <c r="E180" s="105"/>
      <c r="F180" s="933"/>
      <c r="G180" s="37"/>
      <c r="H180" s="43"/>
      <c r="I180" s="831"/>
      <c r="J180" s="524"/>
      <c r="K180" s="524"/>
    </row>
    <row r="181" spans="1:15" ht="15.75" hidden="1" thickBot="1" x14ac:dyDescent="0.3">
      <c r="A181" s="988"/>
      <c r="B181" s="987"/>
      <c r="C181" s="107"/>
      <c r="D181" s="6"/>
      <c r="E181" s="211"/>
      <c r="F181" s="987"/>
      <c r="G181" s="987"/>
      <c r="H181" s="990"/>
      <c r="I181" s="831"/>
      <c r="J181" s="524"/>
      <c r="K181" s="524"/>
    </row>
    <row r="182" spans="1:15" ht="15.75" hidden="1" thickBot="1" x14ac:dyDescent="0.3">
      <c r="A182" s="976">
        <v>4</v>
      </c>
      <c r="B182" s="1007" t="s">
        <v>58</v>
      </c>
      <c r="C182" s="155"/>
      <c r="D182" s="16"/>
      <c r="E182" s="105"/>
      <c r="F182" s="933"/>
      <c r="G182" s="21"/>
      <c r="H182" s="61"/>
      <c r="I182" s="831"/>
      <c r="J182" s="524"/>
      <c r="K182" s="524"/>
    </row>
    <row r="183" spans="1:15" ht="15.75" hidden="1" thickBot="1" x14ac:dyDescent="0.3">
      <c r="A183" s="988"/>
      <c r="B183" s="987"/>
      <c r="C183" s="107"/>
      <c r="D183" s="6"/>
      <c r="E183" s="211"/>
      <c r="F183" s="987"/>
      <c r="G183" s="987"/>
      <c r="H183" s="990"/>
      <c r="I183" s="831"/>
      <c r="J183" s="524"/>
      <c r="K183" s="524"/>
    </row>
    <row r="184" spans="1:15" ht="15.75" hidden="1" thickBot="1" x14ac:dyDescent="0.3">
      <c r="A184" s="976">
        <v>5</v>
      </c>
      <c r="B184" s="1007" t="s">
        <v>58</v>
      </c>
      <c r="C184" s="103"/>
      <c r="D184" s="16"/>
      <c r="E184" s="105"/>
      <c r="F184" s="933"/>
      <c r="G184" s="21"/>
      <c r="H184" s="61"/>
      <c r="I184" s="831"/>
      <c r="J184" s="524"/>
      <c r="K184" s="524"/>
    </row>
    <row r="185" spans="1:15" ht="15.75" hidden="1" thickBot="1" x14ac:dyDescent="0.3">
      <c r="A185" s="988"/>
      <c r="B185" s="987"/>
      <c r="C185" s="107"/>
      <c r="D185" s="6"/>
      <c r="E185" s="211"/>
      <c r="F185" s="987"/>
      <c r="G185" s="987"/>
      <c r="H185" s="990"/>
      <c r="I185" s="831"/>
      <c r="J185" s="524"/>
      <c r="K185" s="524"/>
    </row>
    <row r="186" spans="1:15" ht="15.75" hidden="1" thickBot="1" x14ac:dyDescent="0.3">
      <c r="A186" s="1075">
        <v>6</v>
      </c>
      <c r="B186" s="950" t="s">
        <v>58</v>
      </c>
      <c r="C186" s="103"/>
      <c r="D186" s="16"/>
      <c r="E186" s="105"/>
      <c r="F186" s="933"/>
      <c r="G186" s="21"/>
      <c r="H186" s="61"/>
      <c r="I186" s="962"/>
      <c r="J186" s="355"/>
      <c r="K186" s="200"/>
    </row>
    <row r="187" spans="1:15" ht="15.75" hidden="1" thickBot="1" x14ac:dyDescent="0.3">
      <c r="A187" s="1059"/>
      <c r="B187" s="622"/>
      <c r="C187" s="107"/>
      <c r="D187" s="6"/>
      <c r="E187" s="211"/>
      <c r="F187" s="893"/>
      <c r="G187" s="21"/>
      <c r="H187" s="965"/>
      <c r="I187" s="722"/>
      <c r="J187" s="300"/>
      <c r="K187" s="558"/>
    </row>
    <row r="188" spans="1:15" ht="15.75" hidden="1" thickBot="1" x14ac:dyDescent="0.3">
      <c r="A188" s="986">
        <v>7</v>
      </c>
      <c r="B188" s="951" t="s">
        <v>58</v>
      </c>
      <c r="C188" s="105"/>
      <c r="D188" s="16"/>
      <c r="E188" s="105"/>
      <c r="F188" s="933"/>
      <c r="G188" s="21"/>
      <c r="H188" s="61"/>
      <c r="I188" s="962"/>
      <c r="J188" s="297"/>
      <c r="K188" s="200"/>
    </row>
    <row r="189" spans="1:15" ht="15.75" hidden="1" thickBot="1" x14ac:dyDescent="0.3">
      <c r="A189" s="974"/>
      <c r="B189" s="622"/>
      <c r="C189" s="107"/>
      <c r="D189" s="6"/>
      <c r="E189" s="211"/>
      <c r="F189" s="202"/>
      <c r="G189" s="278"/>
      <c r="H189" s="966"/>
      <c r="I189" s="346"/>
      <c r="J189" s="320"/>
      <c r="K189" s="324"/>
    </row>
    <row r="190" spans="1:15" ht="15.75" hidden="1" thickBot="1" x14ac:dyDescent="0.3">
      <c r="A190" s="975">
        <v>8</v>
      </c>
      <c r="B190" s="1154" t="s">
        <v>58</v>
      </c>
      <c r="C190" s="105"/>
      <c r="D190" s="16"/>
      <c r="E190" s="105"/>
      <c r="F190" s="933"/>
      <c r="G190" s="21"/>
      <c r="H190" s="61"/>
      <c r="I190" s="316"/>
      <c r="J190" s="557"/>
      <c r="K190" s="557"/>
    </row>
    <row r="191" spans="1:15" ht="15.75" hidden="1" thickBot="1" x14ac:dyDescent="0.3">
      <c r="A191" s="974"/>
      <c r="B191" s="1155"/>
      <c r="C191" s="211"/>
      <c r="D191" s="6"/>
      <c r="E191" s="211"/>
      <c r="F191" s="202"/>
      <c r="G191" s="275"/>
      <c r="H191" s="503"/>
      <c r="I191" s="421"/>
      <c r="J191" s="300"/>
      <c r="K191" s="243"/>
      <c r="O191" s="44"/>
    </row>
    <row r="192" spans="1:15" ht="15.75" hidden="1" thickBot="1" x14ac:dyDescent="0.3">
      <c r="A192" s="196">
        <v>9</v>
      </c>
      <c r="B192" s="1094" t="s">
        <v>58</v>
      </c>
      <c r="C192" s="105"/>
      <c r="D192" s="16"/>
      <c r="E192" s="105"/>
      <c r="F192" s="933"/>
      <c r="G192" s="21"/>
      <c r="H192" s="61"/>
      <c r="I192" s="315"/>
      <c r="J192" s="300"/>
      <c r="K192" s="320"/>
    </row>
    <row r="193" spans="1:11" ht="15.75" hidden="1" thickBot="1" x14ac:dyDescent="0.3">
      <c r="A193" s="942"/>
      <c r="B193" s="1078"/>
      <c r="C193" s="211"/>
      <c r="D193" s="6"/>
      <c r="E193" s="211"/>
      <c r="F193" s="267"/>
      <c r="G193" s="21"/>
      <c r="H193" s="53"/>
      <c r="I193" s="315"/>
      <c r="J193" s="300"/>
      <c r="K193" s="320"/>
    </row>
    <row r="194" spans="1:11" ht="15.75" thickBot="1" x14ac:dyDescent="0.3">
      <c r="A194" s="1151" t="s">
        <v>60</v>
      </c>
      <c r="B194" s="1152"/>
      <c r="C194" s="1152"/>
      <c r="D194" s="1152"/>
      <c r="E194" s="1152"/>
      <c r="F194" s="1152"/>
      <c r="G194" s="1152"/>
      <c r="H194" s="516">
        <f>SUM(H176:H193)</f>
        <v>14800.61</v>
      </c>
      <c r="I194" s="516" t="e">
        <f>I186+I187+#REF!+I188+I192+I193+I190</f>
        <v>#REF!</v>
      </c>
      <c r="J194" s="516" t="e">
        <f>J186+J187+#REF!+J188+J192+J193+J190</f>
        <v>#REF!</v>
      </c>
      <c r="K194" s="516" t="e">
        <f>K186+K187+#REF!+K188+K192+K193+K190</f>
        <v>#REF!</v>
      </c>
    </row>
    <row r="195" spans="1:11" ht="15.75" thickBot="1" x14ac:dyDescent="0.3">
      <c r="A195" s="1106" t="s">
        <v>21</v>
      </c>
      <c r="B195" s="1062"/>
      <c r="C195" s="1062"/>
      <c r="D195" s="1062"/>
      <c r="E195" s="1062"/>
      <c r="F195" s="1062"/>
      <c r="G195" s="1062"/>
      <c r="H195" s="510">
        <f>H28+H52+H69+H76+H163+H175+H194+H63+H92</f>
        <v>5046915.1100000022</v>
      </c>
      <c r="I195" s="510" t="e">
        <f>I28+I52+I69+I76+I163+I175+I194+I63+I92</f>
        <v>#REF!</v>
      </c>
      <c r="J195" s="510" t="e">
        <f>J28+J52+J69+J76+J163+J175+J194+J63+J92</f>
        <v>#REF!</v>
      </c>
      <c r="K195" s="12" t="e">
        <f>K28+K52+K69+K76+K163+K175+K194+K63+K92</f>
        <v>#REF!</v>
      </c>
    </row>
    <row r="197" spans="1:11" x14ac:dyDescent="0.25">
      <c r="D197" s="1079"/>
      <c r="E197" s="1079"/>
    </row>
    <row r="199" spans="1:11" x14ac:dyDescent="0.25">
      <c r="D199" s="1079"/>
      <c r="E199" s="1079"/>
    </row>
  </sheetData>
  <mergeCells count="68">
    <mergeCell ref="B55:B56"/>
    <mergeCell ref="B57:B58"/>
    <mergeCell ref="B59:B60"/>
    <mergeCell ref="B61:B62"/>
    <mergeCell ref="B167:B168"/>
    <mergeCell ref="A63:G63"/>
    <mergeCell ref="A67:A68"/>
    <mergeCell ref="A69:G69"/>
    <mergeCell ref="A70:A71"/>
    <mergeCell ref="B70:B75"/>
    <mergeCell ref="A76:G76"/>
    <mergeCell ref="A77:A80"/>
    <mergeCell ref="B77:B80"/>
    <mergeCell ref="A81:A91"/>
    <mergeCell ref="D81:D88"/>
    <mergeCell ref="A92:G92"/>
    <mergeCell ref="A194:G194"/>
    <mergeCell ref="A195:G195"/>
    <mergeCell ref="A175:G175"/>
    <mergeCell ref="A186:A187"/>
    <mergeCell ref="B190:B191"/>
    <mergeCell ref="A131:A133"/>
    <mergeCell ref="B131:B133"/>
    <mergeCell ref="A163:G163"/>
    <mergeCell ref="A164:A165"/>
    <mergeCell ref="B192:B193"/>
    <mergeCell ref="A124:A126"/>
    <mergeCell ref="B124:B126"/>
    <mergeCell ref="A127:A128"/>
    <mergeCell ref="A129:A130"/>
    <mergeCell ref="B129:B130"/>
    <mergeCell ref="A103:A104"/>
    <mergeCell ref="B103:B104"/>
    <mergeCell ref="A121:A122"/>
    <mergeCell ref="B121:B122"/>
    <mergeCell ref="B115:B116"/>
    <mergeCell ref="A99:A100"/>
    <mergeCell ref="B99:B100"/>
    <mergeCell ref="A101:A102"/>
    <mergeCell ref="B101:B102"/>
    <mergeCell ref="B93:B94"/>
    <mergeCell ref="A35:A36"/>
    <mergeCell ref="B35:B36"/>
    <mergeCell ref="A52:G52"/>
    <mergeCell ref="A53:A54"/>
    <mergeCell ref="B53:B54"/>
    <mergeCell ref="C26:C27"/>
    <mergeCell ref="A28:G28"/>
    <mergeCell ref="A29:A30"/>
    <mergeCell ref="B29:B30"/>
    <mergeCell ref="C29:C30"/>
    <mergeCell ref="E29:E30"/>
    <mergeCell ref="D197:E197"/>
    <mergeCell ref="D199:E199"/>
    <mergeCell ref="B5:H5"/>
    <mergeCell ref="A7:A8"/>
    <mergeCell ref="B7:B8"/>
    <mergeCell ref="C7:C8"/>
    <mergeCell ref="D7:D8"/>
    <mergeCell ref="E7:E8"/>
    <mergeCell ref="G7:G8"/>
    <mergeCell ref="H7:H8"/>
    <mergeCell ref="A18:A21"/>
    <mergeCell ref="B18:B21"/>
    <mergeCell ref="A22:A23"/>
    <mergeCell ref="B22:B23"/>
    <mergeCell ref="A24:A27"/>
    <mergeCell ref="B25:B27"/>
  </mergeCells>
  <pageMargins left="0" right="0" top="0" bottom="0" header="0.3" footer="0.3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72"/>
  <sheetViews>
    <sheetView topLeftCell="A118" workbookViewId="0">
      <selection activeCell="G158" sqref="G158:I158"/>
    </sheetView>
  </sheetViews>
  <sheetFormatPr defaultRowHeight="15" x14ac:dyDescent="0.25"/>
  <cols>
    <col min="1" max="1" width="3.42578125" customWidth="1"/>
    <col min="2" max="2" width="18.140625" customWidth="1"/>
    <col min="3" max="3" width="17.28515625" customWidth="1"/>
    <col min="4" max="4" width="20.140625" customWidth="1"/>
    <col min="5" max="5" width="18.28515625" customWidth="1"/>
    <col min="6" max="6" width="14.42578125" customWidth="1"/>
    <col min="7" max="7" width="28.28515625" customWidth="1"/>
    <col min="8" max="8" width="19.85546875" customWidth="1"/>
    <col min="9" max="9" width="10.7109375" customWidth="1"/>
    <col min="10" max="10" width="12.140625" customWidth="1"/>
    <col min="11" max="11" width="12.28515625" customWidth="1"/>
    <col min="12" max="13" width="11.7109375" bestFit="1" customWidth="1"/>
    <col min="15" max="15" width="11.7109375" bestFit="1" customWidth="1"/>
  </cols>
  <sheetData>
    <row r="3" spans="1:11" ht="19.5" x14ac:dyDescent="0.4">
      <c r="C3" s="1" t="s">
        <v>137</v>
      </c>
    </row>
    <row r="4" spans="1:11" ht="15.75" thickBot="1" x14ac:dyDescent="0.3"/>
    <row r="5" spans="1:11" ht="26.25" x14ac:dyDescent="0.25">
      <c r="A5" s="5" t="s">
        <v>0</v>
      </c>
      <c r="B5" s="209" t="s">
        <v>1</v>
      </c>
      <c r="C5" s="602" t="s">
        <v>32</v>
      </c>
      <c r="D5" s="2" t="s">
        <v>2</v>
      </c>
      <c r="E5" s="3" t="s">
        <v>3</v>
      </c>
      <c r="F5" s="3" t="s">
        <v>12</v>
      </c>
      <c r="G5" s="272" t="s">
        <v>4</v>
      </c>
      <c r="H5" s="435" t="s">
        <v>77</v>
      </c>
      <c r="I5" s="850" t="s">
        <v>102</v>
      </c>
      <c r="J5" s="184" t="s">
        <v>78</v>
      </c>
      <c r="K5" s="736" t="s">
        <v>78</v>
      </c>
    </row>
    <row r="6" spans="1:11" ht="15.75" thickBot="1" x14ac:dyDescent="0.3">
      <c r="A6" s="403" t="s">
        <v>5</v>
      </c>
      <c r="B6" s="95"/>
      <c r="C6" s="73"/>
      <c r="D6" s="55"/>
      <c r="E6" s="55" t="s">
        <v>6</v>
      </c>
      <c r="F6" s="55" t="s">
        <v>11</v>
      </c>
      <c r="G6" s="98" t="s">
        <v>7</v>
      </c>
      <c r="H6" s="868" t="s">
        <v>8</v>
      </c>
      <c r="I6" s="855" t="s">
        <v>91</v>
      </c>
      <c r="J6" s="343" t="s">
        <v>76</v>
      </c>
      <c r="K6" s="163" t="s">
        <v>76</v>
      </c>
    </row>
    <row r="7" spans="1:11" ht="15.75" hidden="1" thickBot="1" x14ac:dyDescent="0.3">
      <c r="A7" s="573">
        <v>1</v>
      </c>
      <c r="B7" s="281" t="s">
        <v>38</v>
      </c>
      <c r="C7" s="211"/>
      <c r="D7" s="211"/>
      <c r="E7" s="211"/>
      <c r="F7" s="701"/>
      <c r="G7" s="305"/>
      <c r="H7" s="319"/>
      <c r="I7" s="344"/>
      <c r="J7" s="747"/>
      <c r="K7" s="712"/>
    </row>
    <row r="8" spans="1:11" ht="15.75" hidden="1" thickBot="1" x14ac:dyDescent="0.3">
      <c r="A8" s="380"/>
      <c r="B8" s="83"/>
      <c r="C8" s="211"/>
      <c r="D8" s="211"/>
      <c r="E8" s="211"/>
      <c r="F8" s="207"/>
      <c r="G8" s="249"/>
      <c r="H8" s="437"/>
      <c r="I8" s="494"/>
      <c r="J8" s="298"/>
      <c r="K8" s="334"/>
    </row>
    <row r="9" spans="1:11" ht="15.75" hidden="1" thickBot="1" x14ac:dyDescent="0.3">
      <c r="A9" s="378"/>
      <c r="B9" s="83"/>
      <c r="C9" s="306"/>
      <c r="D9" s="211"/>
      <c r="E9" s="211"/>
      <c r="F9" s="207"/>
      <c r="G9" s="249"/>
      <c r="H9" s="437"/>
      <c r="I9" s="494"/>
      <c r="J9" s="298"/>
      <c r="K9" s="712"/>
    </row>
    <row r="10" spans="1:11" ht="15.75" hidden="1" thickBot="1" x14ac:dyDescent="0.3">
      <c r="A10" s="57"/>
      <c r="B10" s="122"/>
      <c r="C10" s="116"/>
      <c r="D10" s="105"/>
      <c r="E10" s="105"/>
      <c r="F10" s="264"/>
      <c r="G10" s="276"/>
      <c r="H10" s="204"/>
      <c r="I10" s="531"/>
      <c r="J10" s="298"/>
      <c r="K10" s="110"/>
    </row>
    <row r="11" spans="1:11" ht="15.75" hidden="1" thickBot="1" x14ac:dyDescent="0.3">
      <c r="A11" s="57"/>
      <c r="B11" s="83"/>
      <c r="C11" s="91"/>
      <c r="D11" s="91"/>
      <c r="E11" s="347"/>
      <c r="F11" s="91"/>
      <c r="G11" s="574"/>
      <c r="H11" s="65"/>
      <c r="I11" s="86"/>
      <c r="J11" s="298"/>
      <c r="K11" s="696"/>
    </row>
    <row r="12" spans="1:11" ht="15.75" hidden="1" thickBot="1" x14ac:dyDescent="0.3">
      <c r="A12" s="157">
        <v>1</v>
      </c>
      <c r="B12" s="325" t="s">
        <v>38</v>
      </c>
      <c r="C12" s="105"/>
      <c r="D12" s="16"/>
      <c r="E12" s="105"/>
      <c r="F12" s="701"/>
      <c r="G12" s="283"/>
      <c r="H12" s="297"/>
      <c r="I12" s="314"/>
      <c r="J12" s="747"/>
      <c r="K12" s="316"/>
    </row>
    <row r="13" spans="1:11" ht="15.75" hidden="1" thickBot="1" x14ac:dyDescent="0.3">
      <c r="A13" s="190"/>
      <c r="B13" s="158"/>
      <c r="C13" s="211"/>
      <c r="D13" s="6"/>
      <c r="E13" s="211"/>
      <c r="F13" s="207"/>
      <c r="G13" s="277"/>
      <c r="H13" s="298"/>
      <c r="I13" s="315"/>
      <c r="J13" s="298"/>
      <c r="K13" s="316"/>
    </row>
    <row r="14" spans="1:11" ht="15.75" hidden="1" thickBot="1" x14ac:dyDescent="0.3">
      <c r="A14" s="190"/>
      <c r="B14" s="159"/>
      <c r="C14" s="117"/>
      <c r="D14" s="50"/>
      <c r="E14" s="136"/>
      <c r="F14" s="207"/>
      <c r="G14" s="277"/>
      <c r="H14" s="298"/>
      <c r="I14" s="315"/>
      <c r="J14" s="298"/>
      <c r="K14" s="316"/>
    </row>
    <row r="15" spans="1:11" ht="15.75" hidden="1" thickBot="1" x14ac:dyDescent="0.3">
      <c r="A15" s="594"/>
      <c r="B15" s="594"/>
      <c r="C15" s="71"/>
      <c r="D15" s="594"/>
      <c r="E15" s="277"/>
      <c r="F15" s="207"/>
      <c r="G15" s="277"/>
      <c r="H15" s="298"/>
      <c r="I15" s="315"/>
      <c r="J15" s="298"/>
      <c r="K15" s="316"/>
    </row>
    <row r="16" spans="1:11" ht="15.75" hidden="1" thickBot="1" x14ac:dyDescent="0.3">
      <c r="A16" s="57"/>
      <c r="B16" s="75"/>
      <c r="C16" s="36"/>
      <c r="D16" s="601"/>
      <c r="E16" s="58"/>
      <c r="F16" s="264"/>
      <c r="G16" s="276"/>
      <c r="H16" s="318"/>
      <c r="I16" s="315"/>
      <c r="J16" s="298"/>
      <c r="K16" s="316"/>
    </row>
    <row r="17" spans="1:11" x14ac:dyDescent="0.25">
      <c r="A17" s="348">
        <v>4</v>
      </c>
      <c r="B17" s="349" t="s">
        <v>38</v>
      </c>
      <c r="C17" s="105" t="s">
        <v>169</v>
      </c>
      <c r="D17" s="105" t="s">
        <v>128</v>
      </c>
      <c r="E17" s="105" t="s">
        <v>287</v>
      </c>
      <c r="F17" s="258" t="s">
        <v>282</v>
      </c>
      <c r="G17" s="51" t="s">
        <v>289</v>
      </c>
      <c r="H17" s="66">
        <v>1400000</v>
      </c>
      <c r="I17" s="629"/>
      <c r="J17" s="297"/>
      <c r="K17" s="713"/>
    </row>
    <row r="18" spans="1:11" ht="15.75" thickBot="1" x14ac:dyDescent="0.3">
      <c r="A18" s="350"/>
      <c r="B18" s="351"/>
      <c r="C18" s="107" t="s">
        <v>288</v>
      </c>
      <c r="D18" s="211"/>
      <c r="E18" s="211"/>
      <c r="F18" s="142"/>
      <c r="G18" s="342"/>
      <c r="H18" s="437"/>
      <c r="I18" s="315"/>
      <c r="J18" s="298"/>
      <c r="K18" s="156"/>
    </row>
    <row r="19" spans="1:11" ht="15.75" thickBot="1" x14ac:dyDescent="0.3">
      <c r="A19" s="57">
        <v>2</v>
      </c>
      <c r="B19" s="377" t="s">
        <v>38</v>
      </c>
      <c r="C19" s="105" t="s">
        <v>169</v>
      </c>
      <c r="D19" s="105" t="s">
        <v>116</v>
      </c>
      <c r="E19" s="105" t="s">
        <v>290</v>
      </c>
      <c r="F19" s="258" t="s">
        <v>282</v>
      </c>
      <c r="G19" s="51" t="s">
        <v>292</v>
      </c>
      <c r="H19" s="66">
        <v>480864</v>
      </c>
      <c r="I19" s="314"/>
      <c r="J19" s="320"/>
      <c r="K19" s="714"/>
    </row>
    <row r="20" spans="1:11" ht="15.75" thickBot="1" x14ac:dyDescent="0.3">
      <c r="A20" s="56"/>
      <c r="B20" s="74"/>
      <c r="C20" s="91" t="s">
        <v>291</v>
      </c>
      <c r="D20" s="91"/>
      <c r="E20" s="91"/>
      <c r="F20" s="210"/>
      <c r="G20" s="278"/>
      <c r="H20" s="320"/>
      <c r="I20" s="346"/>
      <c r="J20" s="298"/>
      <c r="K20" s="334"/>
    </row>
    <row r="21" spans="1:11" ht="15.75" hidden="1" thickBot="1" x14ac:dyDescent="0.3">
      <c r="A21" s="378">
        <v>3</v>
      </c>
      <c r="B21" s="382" t="s">
        <v>38</v>
      </c>
      <c r="C21" s="538"/>
      <c r="D21" s="106"/>
      <c r="E21" s="16"/>
      <c r="F21" s="207"/>
      <c r="G21" s="24"/>
      <c r="H21" s="197"/>
      <c r="I21" s="365"/>
      <c r="J21" s="297"/>
      <c r="K21" s="715"/>
    </row>
    <row r="22" spans="1:11" ht="15.75" hidden="1" thickBot="1" x14ac:dyDescent="0.3">
      <c r="A22" s="380"/>
      <c r="B22" s="83"/>
      <c r="C22" s="26"/>
      <c r="D22" s="211"/>
      <c r="E22" s="6"/>
      <c r="F22" s="207"/>
      <c r="G22" s="24"/>
      <c r="H22" s="197"/>
      <c r="I22" s="365"/>
      <c r="J22" s="298"/>
      <c r="K22" s="715"/>
    </row>
    <row r="23" spans="1:11" ht="15.75" hidden="1" thickBot="1" x14ac:dyDescent="0.3">
      <c r="A23" s="1220"/>
      <c r="B23" s="1222" t="s">
        <v>38</v>
      </c>
      <c r="C23" s="105"/>
      <c r="D23" s="105"/>
      <c r="E23" s="105"/>
      <c r="F23" s="701"/>
      <c r="G23" s="24"/>
      <c r="H23" s="197"/>
      <c r="I23" s="634"/>
      <c r="J23" s="298"/>
      <c r="K23" s="716"/>
    </row>
    <row r="24" spans="1:11" ht="15.75" hidden="1" thickBot="1" x14ac:dyDescent="0.3">
      <c r="A24" s="1221"/>
      <c r="B24" s="1223"/>
      <c r="C24" s="211"/>
      <c r="D24" s="211"/>
      <c r="E24" s="211"/>
      <c r="F24" s="207"/>
      <c r="G24" s="342"/>
      <c r="H24" s="437"/>
      <c r="I24" s="336"/>
      <c r="J24" s="848"/>
      <c r="K24" s="696"/>
    </row>
    <row r="25" spans="1:11" ht="15.75" hidden="1" thickBot="1" x14ac:dyDescent="0.3">
      <c r="A25" s="574"/>
      <c r="B25" s="383"/>
      <c r="C25" s="104"/>
      <c r="D25" s="91"/>
      <c r="E25" s="6"/>
      <c r="F25" s="264"/>
      <c r="G25" s="440"/>
      <c r="H25" s="321"/>
      <c r="I25" s="23"/>
      <c r="J25" s="298"/>
      <c r="K25" s="393"/>
    </row>
    <row r="26" spans="1:11" ht="15.75" thickBot="1" x14ac:dyDescent="0.3">
      <c r="A26" s="1172" t="s">
        <v>18</v>
      </c>
      <c r="B26" s="1224"/>
      <c r="C26" s="1224"/>
      <c r="D26" s="1224"/>
      <c r="E26" s="1224"/>
      <c r="F26" s="1173"/>
      <c r="G26" s="1173"/>
      <c r="H26" s="852">
        <f>H10+H12+H13+H14+H15+H16+H17+H18+H7+H8+H9+H19+H21+H22+H23+H24+H25+H20</f>
        <v>1880864</v>
      </c>
      <c r="I26" s="856">
        <f t="shared" ref="I26:J26" si="0">I10+I12+I13+I14+I15+I16+I17+I18+I7+I8+I9+I19+I21+I22+I23+I24+I25+I20</f>
        <v>0</v>
      </c>
      <c r="J26" s="852">
        <f t="shared" si="0"/>
        <v>0</v>
      </c>
      <c r="K26" s="717">
        <f t="shared" ref="K26" si="1">K10+K12+K13+K14+K15+K16+K17+K18+K7+K8+K9+K19+K21+K22+K23+K24+K25+K20</f>
        <v>0</v>
      </c>
    </row>
    <row r="27" spans="1:11" x14ac:dyDescent="0.25">
      <c r="A27" s="160">
        <v>1</v>
      </c>
      <c r="B27" s="1206" t="s">
        <v>34</v>
      </c>
      <c r="C27" s="105" t="s">
        <v>169</v>
      </c>
      <c r="D27" s="105" t="s">
        <v>118</v>
      </c>
      <c r="E27" s="20" t="s">
        <v>297</v>
      </c>
      <c r="F27" s="258" t="s">
        <v>282</v>
      </c>
      <c r="G27" s="30" t="s">
        <v>299</v>
      </c>
      <c r="H27" s="632">
        <v>5361076.4000000004</v>
      </c>
      <c r="I27" s="336"/>
      <c r="J27" s="848"/>
      <c r="K27" s="60"/>
    </row>
    <row r="28" spans="1:11" ht="15.75" thickBot="1" x14ac:dyDescent="0.3">
      <c r="A28" s="212"/>
      <c r="B28" s="1210"/>
      <c r="C28" s="211" t="s">
        <v>298</v>
      </c>
      <c r="D28" s="211"/>
      <c r="E28" s="7"/>
      <c r="F28" s="1019"/>
      <c r="G28" s="25"/>
      <c r="H28" s="416"/>
      <c r="I28" s="531"/>
      <c r="J28" s="204"/>
      <c r="K28" s="60"/>
    </row>
    <row r="29" spans="1:11" x14ac:dyDescent="0.25">
      <c r="A29" s="1018">
        <v>2</v>
      </c>
      <c r="B29" s="1206" t="s">
        <v>34</v>
      </c>
      <c r="C29" s="105" t="s">
        <v>169</v>
      </c>
      <c r="D29" s="105" t="s">
        <v>118</v>
      </c>
      <c r="E29" s="20" t="s">
        <v>259</v>
      </c>
      <c r="F29" s="258" t="s">
        <v>282</v>
      </c>
      <c r="G29" s="30" t="s">
        <v>300</v>
      </c>
      <c r="H29" s="80">
        <v>446134.51</v>
      </c>
      <c r="I29" s="493"/>
      <c r="J29" s="203"/>
      <c r="K29" s="214"/>
    </row>
    <row r="30" spans="1:11" ht="15.75" thickBot="1" x14ac:dyDescent="0.3">
      <c r="A30" s="1017"/>
      <c r="B30" s="1210"/>
      <c r="C30" s="211" t="s">
        <v>260</v>
      </c>
      <c r="D30" s="211"/>
      <c r="E30" s="7"/>
      <c r="F30" s="207" t="s">
        <v>282</v>
      </c>
      <c r="G30" s="24" t="s">
        <v>301</v>
      </c>
      <c r="H30" s="70">
        <v>287813.18</v>
      </c>
      <c r="I30" s="336"/>
      <c r="J30" s="437"/>
      <c r="K30" s="718"/>
    </row>
    <row r="31" spans="1:11" x14ac:dyDescent="0.25">
      <c r="A31" s="1023"/>
      <c r="B31" s="1026"/>
      <c r="C31" s="211"/>
      <c r="D31" s="6"/>
      <c r="E31" s="7"/>
      <c r="F31" s="207" t="s">
        <v>282</v>
      </c>
      <c r="G31" s="24" t="s">
        <v>302</v>
      </c>
      <c r="H31" s="70">
        <v>405027.95</v>
      </c>
      <c r="I31" s="336"/>
      <c r="J31" s="840"/>
      <c r="K31" s="306"/>
    </row>
    <row r="32" spans="1:11" x14ac:dyDescent="0.25">
      <c r="A32" s="1023"/>
      <c r="B32" s="1026"/>
      <c r="C32" s="211"/>
      <c r="D32" s="6"/>
      <c r="E32" s="7"/>
      <c r="F32" s="207" t="s">
        <v>282</v>
      </c>
      <c r="G32" s="24" t="s">
        <v>303</v>
      </c>
      <c r="H32" s="70">
        <v>28013.5</v>
      </c>
      <c r="I32" s="336"/>
      <c r="J32" s="840"/>
      <c r="K32" s="306"/>
    </row>
    <row r="33" spans="1:13" x14ac:dyDescent="0.25">
      <c r="A33" s="1023"/>
      <c r="B33" s="1026"/>
      <c r="C33" s="211"/>
      <c r="D33" s="6"/>
      <c r="E33" s="7"/>
      <c r="F33" s="207" t="s">
        <v>282</v>
      </c>
      <c r="G33" s="24" t="s">
        <v>304</v>
      </c>
      <c r="H33" s="70">
        <v>779243.45</v>
      </c>
      <c r="I33" s="336"/>
      <c r="J33" s="840"/>
      <c r="K33" s="306"/>
    </row>
    <row r="34" spans="1:13" ht="15.75" thickBot="1" x14ac:dyDescent="0.3">
      <c r="A34" s="1017"/>
      <c r="B34" s="1025"/>
      <c r="C34" s="91"/>
      <c r="D34" s="23"/>
      <c r="E34" s="8"/>
      <c r="F34" s="385" t="s">
        <v>282</v>
      </c>
      <c r="G34" s="34" t="s">
        <v>305</v>
      </c>
      <c r="H34" s="1048">
        <v>274278.71000000002</v>
      </c>
      <c r="I34" s="354"/>
      <c r="J34" s="104"/>
      <c r="K34" s="195"/>
    </row>
    <row r="35" spans="1:13" x14ac:dyDescent="0.25">
      <c r="A35" s="579">
        <v>3</v>
      </c>
      <c r="B35" s="1210" t="s">
        <v>34</v>
      </c>
      <c r="C35" s="105" t="s">
        <v>169</v>
      </c>
      <c r="D35" s="16" t="s">
        <v>216</v>
      </c>
      <c r="E35" s="105" t="s">
        <v>217</v>
      </c>
      <c r="F35" s="142" t="s">
        <v>282</v>
      </c>
      <c r="G35" s="25" t="s">
        <v>309</v>
      </c>
      <c r="H35" s="416">
        <v>10025.36</v>
      </c>
      <c r="I35" s="353"/>
      <c r="J35" s="840"/>
      <c r="K35" s="1047"/>
    </row>
    <row r="36" spans="1:13" ht="15.75" thickBot="1" x14ac:dyDescent="0.3">
      <c r="A36" s="586"/>
      <c r="B36" s="1207"/>
      <c r="C36" s="211" t="s">
        <v>218</v>
      </c>
      <c r="D36" s="6"/>
      <c r="E36" s="211"/>
      <c r="F36" s="39"/>
      <c r="G36" s="249"/>
      <c r="H36" s="437"/>
      <c r="I36" s="494"/>
      <c r="J36" s="848"/>
      <c r="K36" s="393"/>
    </row>
    <row r="37" spans="1:13" x14ac:dyDescent="0.25">
      <c r="A37" s="585">
        <v>4</v>
      </c>
      <c r="B37" s="1206" t="s">
        <v>34</v>
      </c>
      <c r="C37" s="105" t="s">
        <v>169</v>
      </c>
      <c r="D37" s="16" t="s">
        <v>121</v>
      </c>
      <c r="E37" s="105" t="s">
        <v>220</v>
      </c>
      <c r="F37" s="142" t="s">
        <v>282</v>
      </c>
      <c r="G37" s="24" t="s">
        <v>310</v>
      </c>
      <c r="H37" s="70">
        <v>42900</v>
      </c>
      <c r="I37" s="26"/>
      <c r="J37" s="437"/>
      <c r="K37" s="214"/>
    </row>
    <row r="38" spans="1:13" ht="15.75" thickBot="1" x14ac:dyDescent="0.3">
      <c r="A38" s="586"/>
      <c r="B38" s="1207"/>
      <c r="C38" s="211" t="s">
        <v>221</v>
      </c>
      <c r="D38" s="6"/>
      <c r="E38" s="211"/>
      <c r="F38" s="144"/>
      <c r="G38" s="21"/>
      <c r="H38" s="248"/>
      <c r="I38" s="354"/>
      <c r="J38" s="848"/>
      <c r="K38" s="696"/>
    </row>
    <row r="39" spans="1:13" x14ac:dyDescent="0.25">
      <c r="A39" s="579">
        <v>5</v>
      </c>
      <c r="B39" s="1208" t="s">
        <v>34</v>
      </c>
      <c r="C39" s="105" t="s">
        <v>169</v>
      </c>
      <c r="D39" s="6" t="s">
        <v>123</v>
      </c>
      <c r="E39" s="105" t="s">
        <v>223</v>
      </c>
      <c r="F39" s="142" t="s">
        <v>282</v>
      </c>
      <c r="G39" s="52" t="s">
        <v>311</v>
      </c>
      <c r="H39" s="1021">
        <v>92690</v>
      </c>
      <c r="I39" s="493"/>
      <c r="J39" s="200"/>
      <c r="K39" s="696"/>
    </row>
    <row r="40" spans="1:13" ht="15.75" thickBot="1" x14ac:dyDescent="0.3">
      <c r="A40" s="584"/>
      <c r="B40" s="1209"/>
      <c r="C40" s="211" t="s">
        <v>224</v>
      </c>
      <c r="D40" s="6"/>
      <c r="E40" s="211"/>
      <c r="F40" s="39"/>
      <c r="G40" s="917"/>
      <c r="H40" s="41"/>
      <c r="I40" s="494"/>
      <c r="J40" s="908"/>
      <c r="K40" s="694"/>
    </row>
    <row r="41" spans="1:13" ht="15" customHeight="1" x14ac:dyDescent="0.25">
      <c r="A41" s="384"/>
      <c r="B41" s="1208" t="s">
        <v>34</v>
      </c>
      <c r="C41" s="105" t="s">
        <v>169</v>
      </c>
      <c r="D41" s="16" t="s">
        <v>120</v>
      </c>
      <c r="E41" s="105" t="s">
        <v>226</v>
      </c>
      <c r="F41" s="142" t="s">
        <v>282</v>
      </c>
      <c r="G41" s="52" t="s">
        <v>312</v>
      </c>
      <c r="H41" s="1021">
        <v>123350</v>
      </c>
      <c r="I41" s="336"/>
      <c r="J41" s="909"/>
      <c r="K41" s="718"/>
    </row>
    <row r="42" spans="1:13" ht="15.75" thickBot="1" x14ac:dyDescent="0.3">
      <c r="A42" s="936"/>
      <c r="B42" s="1209"/>
      <c r="C42" s="211" t="s">
        <v>227</v>
      </c>
      <c r="D42" s="6"/>
      <c r="E42" s="211"/>
      <c r="F42" s="142" t="s">
        <v>282</v>
      </c>
      <c r="G42" s="59" t="s">
        <v>313</v>
      </c>
      <c r="H42" s="240">
        <v>3451</v>
      </c>
      <c r="I42" s="26"/>
      <c r="J42" s="909"/>
      <c r="K42" s="215"/>
      <c r="M42" s="44"/>
    </row>
    <row r="43" spans="1:13" ht="15.75" hidden="1" thickBot="1" x14ac:dyDescent="0.3">
      <c r="A43" s="937"/>
      <c r="B43" s="625"/>
      <c r="C43" s="211"/>
      <c r="D43" s="211"/>
      <c r="E43" s="6"/>
      <c r="F43" s="47"/>
      <c r="G43" s="34"/>
      <c r="H43" s="31"/>
      <c r="I43" s="28"/>
      <c r="J43" s="324"/>
      <c r="K43" s="696"/>
    </row>
    <row r="44" spans="1:13" ht="15.75" customHeight="1" x14ac:dyDescent="0.25">
      <c r="A44" s="384"/>
      <c r="B44" s="1206" t="s">
        <v>34</v>
      </c>
      <c r="C44" s="105" t="s">
        <v>169</v>
      </c>
      <c r="D44" s="16" t="s">
        <v>117</v>
      </c>
      <c r="E44" s="105" t="s">
        <v>208</v>
      </c>
      <c r="F44" s="142" t="s">
        <v>282</v>
      </c>
      <c r="G44" s="1033" t="s">
        <v>306</v>
      </c>
      <c r="H44" s="1049">
        <v>27524.65</v>
      </c>
      <c r="I44" s="336"/>
      <c r="J44" s="437"/>
      <c r="K44" s="715"/>
    </row>
    <row r="45" spans="1:13" ht="15.75" thickBot="1" x14ac:dyDescent="0.3">
      <c r="A45" s="624"/>
      <c r="B45" s="1207"/>
      <c r="C45" s="211" t="s">
        <v>209</v>
      </c>
      <c r="D45" s="6"/>
      <c r="E45" s="211"/>
      <c r="F45" s="142" t="s">
        <v>282</v>
      </c>
      <c r="G45" s="1033" t="s">
        <v>307</v>
      </c>
      <c r="H45" s="70">
        <v>103847.18</v>
      </c>
      <c r="I45" s="494"/>
      <c r="J45" s="437"/>
      <c r="K45" s="215"/>
    </row>
    <row r="46" spans="1:13" ht="15.75" thickBot="1" x14ac:dyDescent="0.3">
      <c r="A46" s="957"/>
      <c r="B46" s="956"/>
      <c r="C46" s="211"/>
      <c r="D46" s="6"/>
      <c r="E46" s="211"/>
      <c r="F46" s="60" t="s">
        <v>282</v>
      </c>
      <c r="G46" s="25" t="s">
        <v>308</v>
      </c>
      <c r="H46" s="72">
        <v>11145.82</v>
      </c>
      <c r="I46" s="531"/>
      <c r="J46" s="204"/>
      <c r="K46" s="306"/>
    </row>
    <row r="47" spans="1:13" x14ac:dyDescent="0.25">
      <c r="A47" s="384">
        <v>6</v>
      </c>
      <c r="B47" s="1206" t="s">
        <v>34</v>
      </c>
      <c r="C47" s="105" t="s">
        <v>169</v>
      </c>
      <c r="D47" s="16" t="s">
        <v>122</v>
      </c>
      <c r="E47" s="105" t="s">
        <v>230</v>
      </c>
      <c r="F47" s="143" t="s">
        <v>282</v>
      </c>
      <c r="G47" s="30" t="s">
        <v>314</v>
      </c>
      <c r="H47" s="232">
        <v>82.6</v>
      </c>
      <c r="I47" s="493"/>
      <c r="J47" s="203"/>
      <c r="K47" s="719"/>
    </row>
    <row r="48" spans="1:13" ht="15.75" thickBot="1" x14ac:dyDescent="0.3">
      <c r="A48" s="1024"/>
      <c r="B48" s="1210"/>
      <c r="C48" s="107" t="s">
        <v>231</v>
      </c>
      <c r="D48" s="6"/>
      <c r="E48" s="211"/>
      <c r="F48" s="142" t="s">
        <v>282</v>
      </c>
      <c r="G48" s="24" t="s">
        <v>315</v>
      </c>
      <c r="H48" s="1021">
        <v>151.41</v>
      </c>
      <c r="I48" s="354"/>
      <c r="J48" s="738"/>
      <c r="K48" s="720"/>
    </row>
    <row r="49" spans="1:11" ht="15.75" thickBot="1" x14ac:dyDescent="0.3">
      <c r="A49" s="811"/>
      <c r="B49" s="1051"/>
      <c r="C49" s="23"/>
      <c r="D49" s="23"/>
      <c r="E49" s="23"/>
      <c r="F49" s="144" t="s">
        <v>282</v>
      </c>
      <c r="G49" s="21" t="s">
        <v>316</v>
      </c>
      <c r="H49" s="54">
        <v>660.28</v>
      </c>
      <c r="I49" s="1052"/>
      <c r="J49" s="1053"/>
      <c r="K49" s="430"/>
    </row>
    <row r="50" spans="1:11" ht="15.75" thickBot="1" x14ac:dyDescent="0.3">
      <c r="A50" s="115"/>
      <c r="B50" s="1206" t="s">
        <v>34</v>
      </c>
      <c r="C50" s="103" t="s">
        <v>169</v>
      </c>
      <c r="D50" s="16" t="s">
        <v>127</v>
      </c>
      <c r="E50" s="105" t="s">
        <v>235</v>
      </c>
      <c r="F50" s="142" t="s">
        <v>282</v>
      </c>
      <c r="G50" s="24" t="s">
        <v>317</v>
      </c>
      <c r="H50" s="1021">
        <v>544.89</v>
      </c>
      <c r="I50" s="1050"/>
      <c r="J50" s="840"/>
      <c r="K50" s="306"/>
    </row>
    <row r="51" spans="1:11" ht="15.75" thickBot="1" x14ac:dyDescent="0.3">
      <c r="A51" s="810"/>
      <c r="B51" s="1210"/>
      <c r="C51" s="107" t="s">
        <v>236</v>
      </c>
      <c r="D51" s="6"/>
      <c r="E51" s="211"/>
      <c r="F51" s="39"/>
      <c r="G51" s="249"/>
      <c r="H51" s="437"/>
      <c r="I51" s="494"/>
      <c r="J51" s="1027"/>
      <c r="K51" s="214"/>
    </row>
    <row r="52" spans="1:11" hidden="1" x14ac:dyDescent="0.25">
      <c r="A52" s="809">
        <v>9</v>
      </c>
      <c r="B52" s="1210" t="s">
        <v>34</v>
      </c>
      <c r="C52" s="105"/>
      <c r="D52" s="16"/>
      <c r="E52" s="105"/>
      <c r="F52" s="886"/>
      <c r="G52" s="24"/>
      <c r="H52" s="70"/>
      <c r="I52" s="336"/>
      <c r="J52" s="848"/>
      <c r="K52" s="214"/>
    </row>
    <row r="53" spans="1:11" hidden="1" x14ac:dyDescent="0.25">
      <c r="A53" s="367"/>
      <c r="B53" s="1210"/>
      <c r="C53" s="211"/>
      <c r="D53" s="6"/>
      <c r="E53" s="7"/>
      <c r="F53" s="207"/>
      <c r="G53" s="289"/>
      <c r="H53" s="848"/>
      <c r="I53" s="336"/>
      <c r="J53" s="848"/>
      <c r="K53" s="696"/>
    </row>
    <row r="54" spans="1:11" ht="15.75" hidden="1" thickBot="1" x14ac:dyDescent="0.3">
      <c r="A54" s="368"/>
      <c r="B54" s="1211"/>
      <c r="C54" s="248"/>
      <c r="D54" s="248"/>
      <c r="E54" s="248"/>
      <c r="F54" s="207"/>
      <c r="G54" s="289"/>
      <c r="H54" s="848"/>
      <c r="I54" s="336"/>
      <c r="J54" s="848"/>
      <c r="K54" s="693"/>
    </row>
    <row r="55" spans="1:11" ht="15.75" thickBot="1" x14ac:dyDescent="0.3">
      <c r="A55" s="1172" t="s">
        <v>51</v>
      </c>
      <c r="B55" s="1173"/>
      <c r="C55" s="1173"/>
      <c r="D55" s="1173"/>
      <c r="E55" s="1173"/>
      <c r="F55" s="1212"/>
      <c r="G55" s="1212"/>
      <c r="H55" s="509">
        <f>SUM(H27:H54)</f>
        <v>7997960.8900000006</v>
      </c>
      <c r="I55" s="831">
        <f>SUM(I27:I54)</f>
        <v>0</v>
      </c>
      <c r="J55" s="509">
        <f>SUM(J27:J54)</f>
        <v>0</v>
      </c>
      <c r="K55" s="721">
        <f>SUM(K27:K54)</f>
        <v>0</v>
      </c>
    </row>
    <row r="56" spans="1:11" ht="15.75" hidden="1" thickBot="1" x14ac:dyDescent="0.3">
      <c r="A56" s="1213">
        <v>1</v>
      </c>
      <c r="B56" s="1215" t="s">
        <v>29</v>
      </c>
      <c r="C56" s="105"/>
      <c r="D56" s="105"/>
      <c r="E56" s="105"/>
      <c r="F56" s="271"/>
      <c r="G56" s="439"/>
      <c r="H56" s="446"/>
      <c r="I56" s="857"/>
      <c r="J56" s="739"/>
      <c r="K56" s="696"/>
    </row>
    <row r="57" spans="1:11" ht="15.75" hidden="1" thickBot="1" x14ac:dyDescent="0.3">
      <c r="A57" s="1214"/>
      <c r="B57" s="1216"/>
      <c r="C57" s="91"/>
      <c r="D57" s="91"/>
      <c r="E57" s="91"/>
      <c r="F57" s="91"/>
      <c r="G57" s="8"/>
      <c r="H57" s="65"/>
      <c r="I57" s="336"/>
      <c r="J57" s="848"/>
      <c r="K57" s="696"/>
    </row>
    <row r="58" spans="1:11" ht="15.75" hidden="1" thickBot="1" x14ac:dyDescent="0.3">
      <c r="A58" s="154">
        <v>1</v>
      </c>
      <c r="B58" s="1217" t="s">
        <v>29</v>
      </c>
      <c r="C58" s="103"/>
      <c r="D58" s="105"/>
      <c r="E58" s="105"/>
      <c r="F58" s="103"/>
      <c r="G58" s="112"/>
      <c r="H58" s="106"/>
      <c r="I58" s="336"/>
      <c r="J58" s="848"/>
      <c r="K58" s="696"/>
    </row>
    <row r="59" spans="1:11" ht="15.75" hidden="1" thickBot="1" x14ac:dyDescent="0.3">
      <c r="A59" s="578"/>
      <c r="B59" s="1218"/>
      <c r="C59" s="107"/>
      <c r="D59" s="211"/>
      <c r="E59" s="211"/>
      <c r="F59" s="211"/>
      <c r="G59" s="7"/>
      <c r="H59" s="109"/>
      <c r="I59" s="336"/>
      <c r="J59" s="848"/>
      <c r="K59" s="696"/>
    </row>
    <row r="60" spans="1:11" ht="15.75" hidden="1" thickBot="1" x14ac:dyDescent="0.3">
      <c r="A60" s="191"/>
      <c r="B60" s="1219"/>
      <c r="C60" s="103"/>
      <c r="D60" s="105"/>
      <c r="E60" s="105"/>
      <c r="F60" s="103"/>
      <c r="G60" s="311"/>
      <c r="H60" s="106"/>
      <c r="I60" s="336"/>
      <c r="J60" s="848"/>
      <c r="K60" s="696"/>
    </row>
    <row r="61" spans="1:11" ht="15.75" hidden="1" thickBot="1" x14ac:dyDescent="0.3">
      <c r="A61" s="161">
        <v>3</v>
      </c>
      <c r="B61" s="1204" t="s">
        <v>29</v>
      </c>
      <c r="C61" s="103"/>
      <c r="D61" s="105"/>
      <c r="E61" s="20"/>
      <c r="F61" s="80"/>
      <c r="G61" s="329"/>
      <c r="H61" s="297"/>
      <c r="I61" s="336"/>
      <c r="J61" s="848"/>
      <c r="K61" s="696"/>
    </row>
    <row r="62" spans="1:11" ht="15.75" hidden="1" thickBot="1" x14ac:dyDescent="0.3">
      <c r="A62" s="586"/>
      <c r="B62" s="1205"/>
      <c r="C62" s="241"/>
      <c r="D62" s="91"/>
      <c r="E62" s="8"/>
      <c r="F62" s="248"/>
      <c r="G62" s="364"/>
      <c r="H62" s="320"/>
      <c r="I62" s="336"/>
      <c r="J62" s="848"/>
      <c r="K62" s="696"/>
    </row>
    <row r="63" spans="1:11" ht="30.75" hidden="1" thickBot="1" x14ac:dyDescent="0.3">
      <c r="A63" s="154">
        <v>2</v>
      </c>
      <c r="B63" s="162" t="s">
        <v>29</v>
      </c>
      <c r="C63" s="103"/>
      <c r="D63" s="105"/>
      <c r="E63" s="105"/>
      <c r="F63" s="1076"/>
      <c r="G63" s="311"/>
      <c r="H63" s="106"/>
      <c r="I63" s="336"/>
      <c r="J63" s="848"/>
      <c r="K63" s="696"/>
    </row>
    <row r="64" spans="1:11" ht="15.75" hidden="1" thickBot="1" x14ac:dyDescent="0.3">
      <c r="A64" s="578"/>
      <c r="B64" s="192"/>
      <c r="C64" s="107"/>
      <c r="D64" s="211"/>
      <c r="E64" s="211"/>
      <c r="F64" s="1181"/>
      <c r="G64" s="7"/>
      <c r="H64" s="109"/>
      <c r="I64" s="336"/>
      <c r="J64" s="848"/>
      <c r="K64" s="696"/>
    </row>
    <row r="65" spans="1:11" ht="15.75" hidden="1" thickBot="1" x14ac:dyDescent="0.3">
      <c r="A65" s="585">
        <v>1</v>
      </c>
      <c r="B65" s="1191" t="s">
        <v>29</v>
      </c>
      <c r="C65" s="103"/>
      <c r="D65" s="105"/>
      <c r="E65" s="105"/>
      <c r="F65" s="1075"/>
      <c r="G65" s="112"/>
      <c r="H65" s="869"/>
      <c r="I65" s="394"/>
      <c r="J65" s="299"/>
      <c r="K65" s="374"/>
    </row>
    <row r="66" spans="1:11" ht="15.75" hidden="1" thickBot="1" x14ac:dyDescent="0.3">
      <c r="A66" s="579"/>
      <c r="B66" s="1192"/>
      <c r="C66" s="104"/>
      <c r="D66" s="91"/>
      <c r="E66" s="91"/>
      <c r="F66" s="1059"/>
      <c r="G66" s="8"/>
      <c r="H66" s="65"/>
      <c r="I66" s="394"/>
      <c r="J66" s="299"/>
      <c r="K66" s="156"/>
    </row>
    <row r="67" spans="1:11" ht="15.75" hidden="1" thickBot="1" x14ac:dyDescent="0.3">
      <c r="A67" s="586"/>
      <c r="B67" s="580"/>
      <c r="C67" s="91"/>
      <c r="D67" s="586"/>
      <c r="E67" s="132"/>
      <c r="F67" s="248"/>
      <c r="G67" s="275"/>
      <c r="H67" s="323"/>
      <c r="I67" s="336"/>
      <c r="J67" s="848"/>
      <c r="K67" s="156"/>
    </row>
    <row r="68" spans="1:11" ht="15.75" hidden="1" thickBot="1" x14ac:dyDescent="0.3">
      <c r="A68" s="586"/>
      <c r="B68" s="580"/>
      <c r="C68" s="91"/>
      <c r="D68" s="91"/>
      <c r="E68" s="8"/>
      <c r="F68" s="369"/>
      <c r="G68" s="180"/>
      <c r="H68" s="870"/>
      <c r="I68" s="394"/>
      <c r="J68" s="299"/>
      <c r="K68" s="156"/>
    </row>
    <row r="69" spans="1:11" ht="15.75" hidden="1" thickBot="1" x14ac:dyDescent="0.3">
      <c r="A69" s="154">
        <v>2</v>
      </c>
      <c r="B69" s="1191" t="s">
        <v>29</v>
      </c>
      <c r="C69" s="103"/>
      <c r="D69" s="105"/>
      <c r="E69" s="20"/>
      <c r="F69" s="232"/>
      <c r="G69" s="329"/>
      <c r="H69" s="297"/>
      <c r="I69" s="858"/>
      <c r="J69" s="740"/>
      <c r="K69" s="696"/>
    </row>
    <row r="70" spans="1:11" ht="15.75" hidden="1" thickBot="1" x14ac:dyDescent="0.3">
      <c r="A70" s="191"/>
      <c r="B70" s="1193"/>
      <c r="C70" s="107"/>
      <c r="D70" s="211"/>
      <c r="E70" s="7"/>
      <c r="F70" s="416"/>
      <c r="G70" s="440"/>
      <c r="H70" s="318"/>
      <c r="I70" s="336"/>
      <c r="J70" s="848"/>
      <c r="K70" s="696"/>
    </row>
    <row r="71" spans="1:11" ht="15.75" hidden="1" thickBot="1" x14ac:dyDescent="0.3">
      <c r="A71" s="578">
        <v>3</v>
      </c>
      <c r="B71" s="1191" t="s">
        <v>29</v>
      </c>
      <c r="C71" s="103"/>
      <c r="D71" s="105"/>
      <c r="E71" s="105"/>
      <c r="F71" s="67"/>
      <c r="G71" s="303"/>
      <c r="H71" s="297"/>
      <c r="I71" s="336"/>
      <c r="J71" s="848"/>
      <c r="K71" s="696"/>
    </row>
    <row r="72" spans="1:11" ht="15.75" hidden="1" thickBot="1" x14ac:dyDescent="0.3">
      <c r="A72" s="578"/>
      <c r="B72" s="1194"/>
      <c r="C72" s="107"/>
      <c r="D72" s="211"/>
      <c r="E72" s="211"/>
      <c r="F72" s="39"/>
      <c r="G72" s="249"/>
      <c r="H72" s="298"/>
      <c r="I72" s="336"/>
      <c r="J72" s="848"/>
      <c r="K72" s="696"/>
    </row>
    <row r="73" spans="1:11" ht="15.75" hidden="1" thickBot="1" x14ac:dyDescent="0.3">
      <c r="A73" s="588">
        <v>4</v>
      </c>
      <c r="B73" s="1191" t="s">
        <v>29</v>
      </c>
      <c r="C73" s="103"/>
      <c r="D73" s="103"/>
      <c r="E73" s="105"/>
      <c r="F73" s="585"/>
      <c r="G73" s="112"/>
      <c r="H73" s="106"/>
      <c r="I73" s="336"/>
      <c r="J73" s="848"/>
      <c r="K73" s="696"/>
    </row>
    <row r="74" spans="1:11" ht="15.75" hidden="1" thickBot="1" x14ac:dyDescent="0.3">
      <c r="A74" s="129"/>
      <c r="B74" s="1193"/>
      <c r="C74" s="104"/>
      <c r="D74" s="91"/>
      <c r="E74" s="91"/>
      <c r="F74" s="604"/>
      <c r="G74" s="132"/>
      <c r="H74" s="65"/>
      <c r="I74" s="336"/>
      <c r="J74" s="848"/>
      <c r="K74" s="696"/>
    </row>
    <row r="75" spans="1:11" ht="15.75" hidden="1" thickBot="1" x14ac:dyDescent="0.3">
      <c r="A75" s="128"/>
      <c r="B75" s="126"/>
      <c r="C75" s="1195"/>
      <c r="D75" s="590"/>
      <c r="E75" s="579"/>
      <c r="F75" s="369"/>
      <c r="G75" s="180"/>
      <c r="H75" s="319"/>
      <c r="I75" s="336"/>
      <c r="J75" s="848"/>
      <c r="K75" s="696"/>
    </row>
    <row r="76" spans="1:11" ht="15.75" hidden="1" thickBot="1" x14ac:dyDescent="0.3">
      <c r="A76" s="589"/>
      <c r="B76" s="127"/>
      <c r="C76" s="1196"/>
      <c r="D76" s="91"/>
      <c r="E76" s="586"/>
      <c r="F76" s="593"/>
      <c r="G76" s="249"/>
      <c r="H76" s="298"/>
      <c r="I76" s="336"/>
      <c r="J76" s="848"/>
      <c r="K76" s="696"/>
    </row>
    <row r="77" spans="1:11" ht="15.75" hidden="1" thickBot="1" x14ac:dyDescent="0.3">
      <c r="A77" s="1197"/>
      <c r="B77" s="1199"/>
      <c r="C77" s="97"/>
      <c r="D77" s="26"/>
      <c r="E77" s="41"/>
      <c r="F77" s="593"/>
      <c r="G77" s="249"/>
      <c r="H77" s="298"/>
      <c r="I77" s="336"/>
      <c r="J77" s="848"/>
      <c r="K77" s="696"/>
    </row>
    <row r="78" spans="1:11" ht="15.75" hidden="1" thickBot="1" x14ac:dyDescent="0.3">
      <c r="A78" s="1198"/>
      <c r="B78" s="1200"/>
      <c r="C78" s="47"/>
      <c r="D78" s="23"/>
      <c r="E78" s="22"/>
      <c r="F78" s="23"/>
      <c r="G78" s="64"/>
      <c r="H78" s="65"/>
      <c r="I78" s="336"/>
      <c r="J78" s="848"/>
      <c r="K78" s="696"/>
    </row>
    <row r="79" spans="1:11" ht="15.75" thickBot="1" x14ac:dyDescent="0.3">
      <c r="A79" s="1106" t="s">
        <v>22</v>
      </c>
      <c r="B79" s="1062"/>
      <c r="C79" s="1062"/>
      <c r="D79" s="1062"/>
      <c r="E79" s="1062"/>
      <c r="F79" s="1062"/>
      <c r="G79" s="1062"/>
      <c r="H79" s="510">
        <f>H56</f>
        <v>0</v>
      </c>
      <c r="I79" s="539">
        <f t="shared" ref="I79:K79" si="2">I56</f>
        <v>0</v>
      </c>
      <c r="J79" s="741"/>
      <c r="K79" s="167">
        <f t="shared" si="2"/>
        <v>0</v>
      </c>
    </row>
    <row r="80" spans="1:11" hidden="1" x14ac:dyDescent="0.25">
      <c r="A80" s="587">
        <v>1</v>
      </c>
      <c r="B80" s="576" t="s">
        <v>40</v>
      </c>
      <c r="C80" s="211"/>
      <c r="D80" s="211"/>
      <c r="E80" s="211"/>
      <c r="F80" s="412"/>
      <c r="G80" s="24"/>
      <c r="H80" s="49"/>
      <c r="I80" s="420"/>
      <c r="J80" s="300"/>
      <c r="K80" s="376"/>
    </row>
    <row r="81" spans="1:11" ht="15.75" hidden="1" thickBot="1" x14ac:dyDescent="0.3">
      <c r="A81" s="100"/>
      <c r="B81" s="101"/>
      <c r="C81" s="211"/>
      <c r="D81" s="211"/>
      <c r="E81" s="211"/>
      <c r="F81" s="142"/>
      <c r="G81" s="249"/>
      <c r="H81" s="323"/>
      <c r="I81" s="336"/>
      <c r="J81" s="848"/>
      <c r="K81" s="696"/>
    </row>
    <row r="82" spans="1:11" ht="15.75" hidden="1" thickBot="1" x14ac:dyDescent="0.3">
      <c r="A82" s="77"/>
      <c r="B82" s="78"/>
      <c r="C82" s="33"/>
      <c r="D82" s="19"/>
      <c r="E82" s="11"/>
      <c r="F82" s="19"/>
      <c r="G82" s="441"/>
      <c r="H82" s="871"/>
      <c r="I82" s="336"/>
      <c r="J82" s="848"/>
      <c r="K82" s="696"/>
    </row>
    <row r="83" spans="1:11" ht="15.75" hidden="1" thickBot="1" x14ac:dyDescent="0.3">
      <c r="A83" s="1201">
        <v>1</v>
      </c>
      <c r="B83" s="576" t="s">
        <v>40</v>
      </c>
      <c r="C83" s="105"/>
      <c r="D83" s="105"/>
      <c r="E83" s="105"/>
      <c r="F83" s="207"/>
      <c r="G83" s="249"/>
      <c r="H83" s="300"/>
      <c r="I83" s="420"/>
      <c r="J83" s="300"/>
      <c r="K83" s="722"/>
    </row>
    <row r="84" spans="1:11" ht="15.75" hidden="1" thickBot="1" x14ac:dyDescent="0.3">
      <c r="A84" s="1202"/>
      <c r="B84" s="254"/>
      <c r="C84" s="211"/>
      <c r="D84" s="211"/>
      <c r="E84" s="211"/>
      <c r="F84" s="142"/>
      <c r="G84" s="249"/>
      <c r="H84" s="300"/>
      <c r="I84" s="336"/>
      <c r="J84" s="848"/>
      <c r="K84" s="696"/>
    </row>
    <row r="85" spans="1:11" ht="15.75" hidden="1" thickBot="1" x14ac:dyDescent="0.3">
      <c r="A85" s="1202"/>
      <c r="B85" s="254"/>
      <c r="C85" s="597"/>
      <c r="D85" s="597"/>
      <c r="E85" s="597"/>
      <c r="F85" s="70"/>
      <c r="G85" s="249"/>
      <c r="H85" s="298"/>
      <c r="I85" s="336"/>
      <c r="J85" s="848"/>
      <c r="K85" s="696"/>
    </row>
    <row r="86" spans="1:11" ht="15.75" hidden="1" thickBot="1" x14ac:dyDescent="0.3">
      <c r="A86" s="1203"/>
      <c r="B86" s="255"/>
      <c r="C86" s="591"/>
      <c r="D86" s="591"/>
      <c r="E86" s="591"/>
      <c r="F86" s="54"/>
      <c r="G86" s="275"/>
      <c r="H86" s="320"/>
      <c r="I86" s="336"/>
      <c r="J86" s="848"/>
      <c r="K86" s="696"/>
    </row>
    <row r="87" spans="1:11" ht="15.75" thickBot="1" x14ac:dyDescent="0.3">
      <c r="A87" s="1106" t="s">
        <v>41</v>
      </c>
      <c r="B87" s="1062"/>
      <c r="C87" s="1062"/>
      <c r="D87" s="1062"/>
      <c r="E87" s="1062"/>
      <c r="F87" s="1062"/>
      <c r="G87" s="1062"/>
      <c r="H87" s="510">
        <f>SUM(H80:H86)</f>
        <v>0</v>
      </c>
      <c r="I87" s="539">
        <f>SUM(I80:I86)</f>
        <v>0</v>
      </c>
      <c r="J87" s="618"/>
      <c r="K87" s="517">
        <f>SUM(K80:K86)</f>
        <v>0</v>
      </c>
    </row>
    <row r="88" spans="1:11" ht="15.75" hidden="1" thickBot="1" x14ac:dyDescent="0.3">
      <c r="A88" s="1185">
        <v>1</v>
      </c>
      <c r="B88" s="1187" t="s">
        <v>36</v>
      </c>
      <c r="C88" s="705"/>
      <c r="D88" s="827"/>
      <c r="E88" s="705"/>
      <c r="F88" s="258"/>
      <c r="G88" s="283"/>
      <c r="H88" s="297"/>
      <c r="I88" s="6"/>
      <c r="J88" s="848"/>
      <c r="K88" s="694"/>
    </row>
    <row r="89" spans="1:11" ht="15.75" hidden="1" thickBot="1" x14ac:dyDescent="0.3">
      <c r="A89" s="1186"/>
      <c r="B89" s="1188"/>
      <c r="C89" s="211"/>
      <c r="D89" s="6"/>
      <c r="E89" s="211"/>
      <c r="F89" s="211"/>
      <c r="G89" s="312"/>
      <c r="H89" s="109"/>
      <c r="I89" s="859"/>
      <c r="J89" s="742"/>
      <c r="K89" s="723"/>
    </row>
    <row r="90" spans="1:11" ht="15.75" hidden="1" thickBot="1" x14ac:dyDescent="0.3">
      <c r="A90" s="1185">
        <v>1</v>
      </c>
      <c r="B90" s="1189" t="s">
        <v>36</v>
      </c>
      <c r="C90" s="105"/>
      <c r="D90" s="105"/>
      <c r="E90" s="20"/>
      <c r="F90" s="207"/>
      <c r="G90" s="277"/>
      <c r="H90" s="298"/>
      <c r="I90" s="315"/>
      <c r="J90" s="298"/>
      <c r="K90" s="316"/>
    </row>
    <row r="91" spans="1:11" ht="15.75" hidden="1" thickBot="1" x14ac:dyDescent="0.3">
      <c r="A91" s="1186"/>
      <c r="B91" s="1190"/>
      <c r="C91" s="211"/>
      <c r="D91" s="211"/>
      <c r="E91" s="7"/>
      <c r="F91" s="207"/>
      <c r="G91" s="277"/>
      <c r="H91" s="298"/>
      <c r="I91" s="315"/>
      <c r="J91" s="298"/>
      <c r="K91" s="316"/>
    </row>
    <row r="92" spans="1:11" ht="15.75" hidden="1" thickBot="1" x14ac:dyDescent="0.3">
      <c r="A92" s="1186"/>
      <c r="B92" s="1190"/>
      <c r="C92" s="244"/>
      <c r="D92" s="599"/>
      <c r="E92" s="70"/>
      <c r="F92" s="207"/>
      <c r="G92" s="277"/>
      <c r="H92" s="298"/>
      <c r="I92" s="315"/>
      <c r="J92" s="298"/>
      <c r="K92" s="316"/>
    </row>
    <row r="93" spans="1:11" ht="15.75" hidden="1" thickBot="1" x14ac:dyDescent="0.3">
      <c r="A93" s="1186"/>
      <c r="B93" s="1190"/>
      <c r="C93" s="245"/>
      <c r="D93" s="416"/>
      <c r="E93" s="72"/>
      <c r="F93" s="207"/>
      <c r="G93" s="277"/>
      <c r="H93" s="298"/>
      <c r="I93" s="860"/>
      <c r="J93" s="743"/>
      <c r="K93" s="724"/>
    </row>
    <row r="94" spans="1:11" ht="15.75" hidden="1" thickBot="1" x14ac:dyDescent="0.3">
      <c r="A94" s="1186"/>
      <c r="B94" s="1190"/>
      <c r="C94" s="245"/>
      <c r="D94" s="416"/>
      <c r="E94" s="72"/>
      <c r="F94" s="207"/>
      <c r="G94" s="277"/>
      <c r="H94" s="298"/>
      <c r="I94" s="315"/>
      <c r="J94" s="298"/>
      <c r="K94" s="346"/>
    </row>
    <row r="95" spans="1:11" ht="15.75" hidden="1" thickBot="1" x14ac:dyDescent="0.3">
      <c r="A95" s="1186"/>
      <c r="B95" s="1190"/>
      <c r="C95" s="245"/>
      <c r="D95" s="416"/>
      <c r="E95" s="72"/>
      <c r="F95" s="207"/>
      <c r="G95" s="277"/>
      <c r="H95" s="298"/>
      <c r="I95" s="315"/>
      <c r="J95" s="298"/>
      <c r="K95" s="346"/>
    </row>
    <row r="96" spans="1:11" ht="15.75" hidden="1" thickBot="1" x14ac:dyDescent="0.3">
      <c r="A96" s="1186"/>
      <c r="B96" s="1190"/>
      <c r="C96" s="245"/>
      <c r="D96" s="416"/>
      <c r="E96" s="72"/>
      <c r="F96" s="207"/>
      <c r="G96" s="277"/>
      <c r="H96" s="454"/>
      <c r="I96" s="861"/>
      <c r="J96" s="454"/>
      <c r="K96" s="346"/>
    </row>
    <row r="97" spans="1:11" ht="15.75" hidden="1" thickBot="1" x14ac:dyDescent="0.3">
      <c r="A97" s="582">
        <v>3</v>
      </c>
      <c r="B97" s="201" t="s">
        <v>36</v>
      </c>
      <c r="C97" s="107"/>
      <c r="D97" s="211"/>
      <c r="E97" s="107"/>
      <c r="F97" s="174"/>
      <c r="G97" s="180"/>
      <c r="H97" s="319"/>
      <c r="I97" s="336"/>
      <c r="J97" s="848"/>
      <c r="K97" s="725"/>
    </row>
    <row r="98" spans="1:11" ht="15.75" hidden="1" thickBot="1" x14ac:dyDescent="0.3">
      <c r="A98" s="582"/>
      <c r="B98" s="201"/>
      <c r="C98" s="107"/>
      <c r="D98" s="211"/>
      <c r="E98" s="107"/>
      <c r="F98" s="142"/>
      <c r="G98" s="249"/>
      <c r="H98" s="298"/>
      <c r="I98" s="336"/>
      <c r="J98" s="848"/>
      <c r="K98" s="725"/>
    </row>
    <row r="99" spans="1:11" ht="15.75" hidden="1" thickBot="1" x14ac:dyDescent="0.3">
      <c r="A99" s="582"/>
      <c r="B99" s="147"/>
      <c r="C99" s="141"/>
      <c r="D99" s="211"/>
      <c r="E99" s="107"/>
      <c r="F99" s="142"/>
      <c r="G99" s="249"/>
      <c r="H99" s="298"/>
      <c r="I99" s="336"/>
      <c r="J99" s="848"/>
      <c r="K99" s="725"/>
    </row>
    <row r="100" spans="1:11" ht="15.75" hidden="1" thickBot="1" x14ac:dyDescent="0.3">
      <c r="A100" s="582"/>
      <c r="B100" s="113"/>
      <c r="C100" s="182"/>
      <c r="D100" s="211"/>
      <c r="E100" s="172"/>
      <c r="F100" s="70"/>
      <c r="G100" s="249"/>
      <c r="H100" s="298"/>
      <c r="I100" s="336"/>
      <c r="J100" s="848"/>
      <c r="K100" s="725"/>
    </row>
    <row r="101" spans="1:11" ht="15.75" hidden="1" thickBot="1" x14ac:dyDescent="0.3">
      <c r="A101" s="583"/>
      <c r="B101" s="216"/>
      <c r="C101" s="138"/>
      <c r="D101" s="91"/>
      <c r="E101" s="175"/>
      <c r="F101" s="54"/>
      <c r="G101" s="275"/>
      <c r="H101" s="320"/>
      <c r="I101" s="336"/>
      <c r="J101" s="848"/>
      <c r="K101" s="725"/>
    </row>
    <row r="102" spans="1:11" ht="15.75" hidden="1" thickBot="1" x14ac:dyDescent="0.3">
      <c r="A102" s="581">
        <v>4</v>
      </c>
      <c r="B102" s="118" t="s">
        <v>36</v>
      </c>
      <c r="C102" s="105"/>
      <c r="D102" s="105"/>
      <c r="E102" s="20"/>
      <c r="F102" s="1182"/>
      <c r="G102" s="1178"/>
      <c r="H102" s="1069"/>
      <c r="I102" s="336"/>
      <c r="J102" s="848"/>
      <c r="K102" s="725"/>
    </row>
    <row r="103" spans="1:11" ht="15.75" hidden="1" thickBot="1" x14ac:dyDescent="0.3">
      <c r="A103" s="583"/>
      <c r="B103" s="138"/>
      <c r="C103" s="104"/>
      <c r="D103" s="91"/>
      <c r="E103" s="8"/>
      <c r="F103" s="1183"/>
      <c r="G103" s="1184"/>
      <c r="H103" s="1059"/>
      <c r="I103" s="336"/>
      <c r="J103" s="848"/>
      <c r="K103" s="725"/>
    </row>
    <row r="104" spans="1:11" ht="15.75" hidden="1" thickBot="1" x14ac:dyDescent="0.3">
      <c r="A104" s="581">
        <v>3</v>
      </c>
      <c r="B104" s="118" t="s">
        <v>36</v>
      </c>
      <c r="C104" s="105"/>
      <c r="D104" s="105"/>
      <c r="E104" s="112"/>
      <c r="F104" s="232"/>
      <c r="G104" s="303"/>
      <c r="H104" s="297"/>
      <c r="I104" s="336"/>
      <c r="J104" s="848"/>
      <c r="K104" s="725"/>
    </row>
    <row r="105" spans="1:11" ht="15.75" hidden="1" thickBot="1" x14ac:dyDescent="0.3">
      <c r="A105" s="583"/>
      <c r="B105" s="595"/>
      <c r="C105" s="91"/>
      <c r="D105" s="91"/>
      <c r="E105" s="132"/>
      <c r="F105" s="248"/>
      <c r="G105" s="275"/>
      <c r="H105" s="320"/>
      <c r="I105" s="336"/>
      <c r="J105" s="848"/>
      <c r="K105" s="725"/>
    </row>
    <row r="106" spans="1:11" ht="15.75" hidden="1" thickBot="1" x14ac:dyDescent="0.3">
      <c r="A106" s="581">
        <v>4</v>
      </c>
      <c r="B106" s="118" t="s">
        <v>36</v>
      </c>
      <c r="C106" s="585"/>
      <c r="D106" s="105"/>
      <c r="E106" s="103"/>
      <c r="F106" s="1115"/>
      <c r="G106" s="1178"/>
      <c r="H106" s="1069"/>
      <c r="I106" s="336"/>
      <c r="J106" s="848"/>
      <c r="K106" s="725"/>
    </row>
    <row r="107" spans="1:11" ht="15.75" hidden="1" thickBot="1" x14ac:dyDescent="0.3">
      <c r="A107" s="583"/>
      <c r="B107" s="595"/>
      <c r="C107" s="604"/>
      <c r="D107" s="211"/>
      <c r="E107" s="107"/>
      <c r="F107" s="1164"/>
      <c r="G107" s="1179"/>
      <c r="H107" s="1180"/>
      <c r="I107" s="336"/>
      <c r="J107" s="848"/>
      <c r="K107" s="725"/>
    </row>
    <row r="108" spans="1:11" ht="15.75" hidden="1" thickBot="1" x14ac:dyDescent="0.3">
      <c r="A108" s="581">
        <v>5</v>
      </c>
      <c r="B108" s="146" t="s">
        <v>36</v>
      </c>
      <c r="C108" s="145"/>
      <c r="D108" s="105"/>
      <c r="E108" s="103"/>
      <c r="F108" s="47"/>
      <c r="G108" s="275"/>
      <c r="H108" s="320"/>
      <c r="I108" s="394"/>
      <c r="J108" s="299"/>
      <c r="K108" s="695"/>
    </row>
    <row r="109" spans="1:11" ht="15.75" hidden="1" thickBot="1" x14ac:dyDescent="0.3">
      <c r="A109" s="582"/>
      <c r="B109" s="201"/>
      <c r="C109" s="205"/>
      <c r="D109" s="211"/>
      <c r="E109" s="107"/>
      <c r="F109" s="596"/>
      <c r="G109" s="276"/>
      <c r="H109" s="318"/>
      <c r="I109" s="394"/>
      <c r="J109" s="299"/>
      <c r="K109" s="726"/>
    </row>
    <row r="110" spans="1:11" ht="15.75" hidden="1" thickBot="1" x14ac:dyDescent="0.3">
      <c r="A110" s="152">
        <v>5</v>
      </c>
      <c r="B110" s="146" t="s">
        <v>36</v>
      </c>
      <c r="C110" s="103"/>
      <c r="D110" s="105"/>
      <c r="E110" s="105"/>
      <c r="F110" s="1076"/>
      <c r="G110" s="311"/>
      <c r="H110" s="106"/>
      <c r="I110" s="336"/>
      <c r="J110" s="848"/>
      <c r="K110" s="156"/>
    </row>
    <row r="111" spans="1:11" ht="15.75" hidden="1" thickBot="1" x14ac:dyDescent="0.3">
      <c r="A111" s="150"/>
      <c r="B111" s="201"/>
      <c r="C111" s="107"/>
      <c r="D111" s="211"/>
      <c r="E111" s="211"/>
      <c r="F111" s="1181"/>
      <c r="G111" s="7"/>
      <c r="H111" s="109"/>
      <c r="I111" s="352"/>
      <c r="J111" s="243"/>
      <c r="K111" s="156"/>
    </row>
    <row r="112" spans="1:11" ht="15.75" hidden="1" thickBot="1" x14ac:dyDescent="0.3">
      <c r="A112" s="152">
        <v>2</v>
      </c>
      <c r="B112" s="874" t="s">
        <v>36</v>
      </c>
      <c r="C112" s="705"/>
      <c r="D112" s="827"/>
      <c r="E112" s="705"/>
      <c r="F112" s="258"/>
      <c r="G112" s="51"/>
      <c r="H112" s="66"/>
      <c r="I112" s="445"/>
      <c r="J112" s="879"/>
      <c r="K112" s="156"/>
    </row>
    <row r="113" spans="1:13" ht="15.75" hidden="1" thickBot="1" x14ac:dyDescent="0.3">
      <c r="A113" s="150"/>
      <c r="B113" s="146"/>
      <c r="C113" s="211"/>
      <c r="D113" s="6"/>
      <c r="E113" s="211"/>
      <c r="F113" s="210"/>
      <c r="G113" s="37"/>
      <c r="H113" s="43"/>
      <c r="I113" s="354"/>
      <c r="J113" s="324"/>
      <c r="K113" s="156"/>
    </row>
    <row r="114" spans="1:13" x14ac:dyDescent="0.25">
      <c r="A114" s="152">
        <v>3</v>
      </c>
      <c r="B114" s="794" t="s">
        <v>36</v>
      </c>
      <c r="C114" s="246" t="s">
        <v>169</v>
      </c>
      <c r="D114" s="105" t="s">
        <v>128</v>
      </c>
      <c r="E114" s="16" t="s">
        <v>170</v>
      </c>
      <c r="F114" s="70" t="s">
        <v>282</v>
      </c>
      <c r="G114" s="52" t="s">
        <v>293</v>
      </c>
      <c r="H114" s="197">
        <v>33146.69</v>
      </c>
      <c r="I114" s="353"/>
      <c r="J114" s="319"/>
      <c r="K114" s="156"/>
    </row>
    <row r="115" spans="1:13" x14ac:dyDescent="0.25">
      <c r="A115" s="150"/>
      <c r="B115" s="704"/>
      <c r="C115" s="182" t="s">
        <v>171</v>
      </c>
      <c r="D115" s="211"/>
      <c r="E115" s="6"/>
      <c r="F115" s="70" t="s">
        <v>282</v>
      </c>
      <c r="G115" s="52" t="s">
        <v>294</v>
      </c>
      <c r="H115" s="197">
        <v>5490.09</v>
      </c>
      <c r="I115" s="862"/>
      <c r="J115" s="298"/>
      <c r="K115" s="156"/>
    </row>
    <row r="116" spans="1:13" x14ac:dyDescent="0.25">
      <c r="A116" s="150"/>
      <c r="B116" s="704"/>
      <c r="C116" s="211"/>
      <c r="D116" s="6"/>
      <c r="E116" s="211"/>
      <c r="F116" s="70" t="s">
        <v>282</v>
      </c>
      <c r="G116" s="52" t="s">
        <v>295</v>
      </c>
      <c r="H116" s="197">
        <v>8461.8799999999992</v>
      </c>
      <c r="I116" s="862"/>
      <c r="J116" s="747"/>
      <c r="K116" s="156"/>
    </row>
    <row r="117" spans="1:13" ht="15.75" thickBot="1" x14ac:dyDescent="0.3">
      <c r="A117" s="150"/>
      <c r="B117" s="113"/>
      <c r="C117" s="590"/>
      <c r="D117" s="205"/>
      <c r="E117" s="590"/>
      <c r="F117" s="54" t="s">
        <v>282</v>
      </c>
      <c r="G117" s="21" t="s">
        <v>289</v>
      </c>
      <c r="H117" s="43">
        <v>152894</v>
      </c>
      <c r="I117" s="336"/>
      <c r="J117" s="298"/>
      <c r="K117" s="156"/>
    </row>
    <row r="118" spans="1:13" ht="15.75" thickBot="1" x14ac:dyDescent="0.3">
      <c r="A118" s="120"/>
      <c r="B118" s="216"/>
      <c r="C118" s="790"/>
      <c r="D118" s="153"/>
      <c r="E118" s="790"/>
      <c r="F118" s="142"/>
      <c r="G118" s="24"/>
      <c r="H118" s="49"/>
      <c r="I118" s="23"/>
      <c r="J118" s="65"/>
      <c r="K118" s="110"/>
    </row>
    <row r="119" spans="1:13" ht="15.75" thickBot="1" x14ac:dyDescent="0.3">
      <c r="A119" s="793" t="s">
        <v>42</v>
      </c>
      <c r="B119" s="153"/>
      <c r="C119" s="153"/>
      <c r="D119" s="153"/>
      <c r="E119" s="153"/>
      <c r="F119" s="153"/>
      <c r="G119" s="153"/>
      <c r="H119" s="853">
        <f>SUM(H114:H118)</f>
        <v>199992.66</v>
      </c>
      <c r="I119" s="854">
        <f t="shared" ref="I119:K119" si="3">SUM(I88:I118)</f>
        <v>0</v>
      </c>
      <c r="J119" s="853">
        <f t="shared" si="3"/>
        <v>0</v>
      </c>
      <c r="K119" s="854">
        <f t="shared" si="3"/>
        <v>0</v>
      </c>
      <c r="M119" s="44"/>
    </row>
    <row r="120" spans="1:13" x14ac:dyDescent="0.25">
      <c r="A120" s="1170">
        <v>1</v>
      </c>
      <c r="B120" s="339" t="s">
        <v>107</v>
      </c>
      <c r="C120" s="103" t="s">
        <v>113</v>
      </c>
      <c r="D120" s="105" t="s">
        <v>109</v>
      </c>
      <c r="E120" s="16" t="s">
        <v>144</v>
      </c>
      <c r="F120" s="200" t="s">
        <v>282</v>
      </c>
      <c r="G120" s="27" t="s">
        <v>283</v>
      </c>
      <c r="H120" s="105">
        <v>11857.86</v>
      </c>
      <c r="I120" s="16"/>
      <c r="J120" s="200"/>
      <c r="K120" s="38"/>
    </row>
    <row r="121" spans="1:13" ht="15.75" thickBot="1" x14ac:dyDescent="0.3">
      <c r="A121" s="1171"/>
      <c r="B121" s="340"/>
      <c r="C121" s="104" t="s">
        <v>145</v>
      </c>
      <c r="D121" s="91"/>
      <c r="E121" s="23"/>
      <c r="F121" s="91"/>
      <c r="G121" s="313"/>
      <c r="H121" s="65"/>
      <c r="I121" s="336"/>
      <c r="J121" s="848"/>
      <c r="K121" s="156"/>
    </row>
    <row r="122" spans="1:13" ht="15.75" thickBot="1" x14ac:dyDescent="0.3">
      <c r="A122" s="1170">
        <v>1</v>
      </c>
      <c r="B122" s="130" t="s">
        <v>107</v>
      </c>
      <c r="C122" s="103" t="s">
        <v>113</v>
      </c>
      <c r="D122" s="16" t="s">
        <v>114</v>
      </c>
      <c r="E122" s="105" t="s">
        <v>284</v>
      </c>
      <c r="F122" s="445" t="s">
        <v>282</v>
      </c>
      <c r="G122" s="103" t="s">
        <v>286</v>
      </c>
      <c r="H122" s="103">
        <v>27221.29</v>
      </c>
      <c r="I122" s="23"/>
      <c r="J122" s="91"/>
      <c r="K122" s="38"/>
    </row>
    <row r="123" spans="1:13" ht="15.75" thickBot="1" x14ac:dyDescent="0.3">
      <c r="A123" s="1171"/>
      <c r="B123" s="131"/>
      <c r="C123" s="104" t="s">
        <v>285</v>
      </c>
      <c r="D123" s="23"/>
      <c r="E123" s="91"/>
      <c r="F123" s="91"/>
      <c r="G123" s="313"/>
      <c r="H123" s="65"/>
      <c r="I123" s="336"/>
      <c r="J123" s="848"/>
      <c r="K123" s="696"/>
    </row>
    <row r="124" spans="1:13" ht="15.75" thickBot="1" x14ac:dyDescent="0.3">
      <c r="A124" s="1172" t="s">
        <v>106</v>
      </c>
      <c r="B124" s="1062"/>
      <c r="C124" s="1061"/>
      <c r="D124" s="1062"/>
      <c r="E124" s="1062"/>
      <c r="F124" s="1062"/>
      <c r="G124" s="1062"/>
      <c r="H124" s="508">
        <f>H122+H120</f>
        <v>39079.15</v>
      </c>
      <c r="I124" s="851">
        <f t="shared" ref="I124:J124" si="4">I122+I120</f>
        <v>0</v>
      </c>
      <c r="J124" s="508">
        <f t="shared" si="4"/>
        <v>0</v>
      </c>
      <c r="K124" s="851">
        <f t="shared" ref="K124" si="5">K122+K120</f>
        <v>0</v>
      </c>
    </row>
    <row r="125" spans="1:13" ht="17.25" hidden="1" customHeight="1" x14ac:dyDescent="0.25">
      <c r="A125" s="184">
        <v>1</v>
      </c>
      <c r="B125" s="603" t="s">
        <v>58</v>
      </c>
      <c r="C125" s="103"/>
      <c r="D125" s="16"/>
      <c r="E125" s="105"/>
      <c r="F125" s="939"/>
      <c r="G125" s="24"/>
      <c r="H125" s="49"/>
      <c r="I125" s="420"/>
      <c r="J125" s="300"/>
      <c r="K125" s="727"/>
    </row>
    <row r="126" spans="1:13" ht="17.25" hidden="1" customHeight="1" thickBot="1" x14ac:dyDescent="0.3">
      <c r="A126" s="185"/>
      <c r="B126" s="187"/>
      <c r="C126" s="107"/>
      <c r="D126" s="6"/>
      <c r="E126" s="211"/>
      <c r="F126" s="309"/>
      <c r="G126" s="276"/>
      <c r="H126" s="321"/>
      <c r="I126" s="433"/>
      <c r="J126" s="621"/>
      <c r="K126" s="728"/>
      <c r="M126" s="44"/>
    </row>
    <row r="127" spans="1:13" ht="17.25" hidden="1" customHeight="1" x14ac:dyDescent="0.25">
      <c r="A127" s="184">
        <v>2</v>
      </c>
      <c r="B127" s="603" t="s">
        <v>58</v>
      </c>
      <c r="C127" s="105"/>
      <c r="D127" s="16"/>
      <c r="E127" s="105"/>
      <c r="F127" s="939"/>
      <c r="G127" s="24"/>
      <c r="H127" s="49"/>
      <c r="I127" s="420"/>
      <c r="J127" s="300"/>
      <c r="K127" s="729"/>
    </row>
    <row r="128" spans="1:13" ht="15.75" hidden="1" thickBot="1" x14ac:dyDescent="0.3">
      <c r="A128" s="185"/>
      <c r="B128" s="187"/>
      <c r="C128" s="107"/>
      <c r="D128" s="6"/>
      <c r="E128" s="211"/>
      <c r="F128" s="202"/>
      <c r="G128" s="275"/>
      <c r="H128" s="323"/>
      <c r="I128" s="540"/>
      <c r="J128" s="621"/>
      <c r="K128" s="730"/>
    </row>
    <row r="129" spans="1:15" hidden="1" x14ac:dyDescent="0.25">
      <c r="A129" s="184">
        <v>3</v>
      </c>
      <c r="B129" s="603" t="s">
        <v>58</v>
      </c>
      <c r="C129" s="105"/>
      <c r="D129" s="16"/>
      <c r="E129" s="105"/>
      <c r="F129" s="939"/>
      <c r="G129" s="24"/>
      <c r="H129" s="49"/>
      <c r="I129" s="863"/>
      <c r="J129" s="300"/>
      <c r="K129" s="731"/>
    </row>
    <row r="130" spans="1:15" ht="15.75" hidden="1" thickBot="1" x14ac:dyDescent="0.3">
      <c r="A130" s="185"/>
      <c r="B130" s="187"/>
      <c r="C130" s="211"/>
      <c r="D130" s="6"/>
      <c r="E130" s="211"/>
      <c r="F130" s="691"/>
      <c r="G130" s="249"/>
      <c r="H130" s="300"/>
      <c r="I130" s="864"/>
      <c r="J130" s="745"/>
      <c r="K130" s="732"/>
    </row>
    <row r="131" spans="1:15" ht="15.75" hidden="1" thickBot="1" x14ac:dyDescent="0.3">
      <c r="A131" s="185"/>
      <c r="B131" s="187"/>
      <c r="C131" s="371"/>
      <c r="D131" s="579"/>
      <c r="E131" s="592"/>
      <c r="F131" s="691"/>
      <c r="G131" s="249"/>
      <c r="H131" s="300"/>
      <c r="I131" s="865"/>
      <c r="J131" s="745"/>
      <c r="K131" s="733"/>
    </row>
    <row r="132" spans="1:15" ht="15.75" hidden="1" thickBot="1" x14ac:dyDescent="0.3">
      <c r="A132" s="186"/>
      <c r="B132" s="198"/>
      <c r="C132" s="235"/>
      <c r="D132" s="586"/>
      <c r="E132" s="153"/>
      <c r="F132" s="345"/>
      <c r="G132" s="64"/>
      <c r="H132" s="447"/>
      <c r="I132" s="541"/>
      <c r="J132" s="621"/>
      <c r="K132" s="734"/>
    </row>
    <row r="133" spans="1:15" ht="15.75" thickBot="1" x14ac:dyDescent="0.3">
      <c r="A133" s="1172" t="s">
        <v>59</v>
      </c>
      <c r="B133" s="1173"/>
      <c r="C133" s="1173"/>
      <c r="D133" s="1173"/>
      <c r="E133" s="1173"/>
      <c r="F133" s="1173"/>
      <c r="G133" s="1173"/>
      <c r="H133" s="508">
        <f>SUM(H125:H132)</f>
        <v>0</v>
      </c>
      <c r="I133" s="851">
        <f t="shared" ref="I133:K133" si="6">SUM(I125:I132)</f>
        <v>0</v>
      </c>
      <c r="J133" s="508">
        <f t="shared" si="6"/>
        <v>0</v>
      </c>
      <c r="K133" s="851">
        <f t="shared" si="6"/>
        <v>0</v>
      </c>
    </row>
    <row r="134" spans="1:15" hidden="1" x14ac:dyDescent="0.25">
      <c r="A134" s="279">
        <v>1</v>
      </c>
      <c r="B134" s="327" t="s">
        <v>72</v>
      </c>
      <c r="C134" s="103"/>
      <c r="D134" s="105"/>
      <c r="E134" s="20"/>
      <c r="F134" s="112"/>
      <c r="G134" s="303"/>
      <c r="H134" s="355"/>
      <c r="I134" s="434"/>
      <c r="J134" s="300"/>
      <c r="K134" s="16"/>
    </row>
    <row r="135" spans="1:15" ht="15.75" hidden="1" thickBot="1" x14ac:dyDescent="0.3">
      <c r="A135" s="280"/>
      <c r="B135" s="328"/>
      <c r="C135" s="107"/>
      <c r="D135" s="211"/>
      <c r="E135" s="7"/>
      <c r="F135" s="8"/>
      <c r="G135" s="23"/>
      <c r="H135" s="91"/>
      <c r="I135" s="354"/>
      <c r="J135" s="848"/>
      <c r="K135" s="693"/>
    </row>
    <row r="136" spans="1:15" hidden="1" x14ac:dyDescent="0.25">
      <c r="A136" s="279">
        <v>2</v>
      </c>
      <c r="B136" s="327" t="s">
        <v>72</v>
      </c>
      <c r="C136" s="103"/>
      <c r="D136" s="105"/>
      <c r="E136" s="105"/>
      <c r="F136" s="258"/>
      <c r="G136" s="442"/>
      <c r="H136" s="203"/>
      <c r="I136" s="445"/>
      <c r="J136" s="848"/>
      <c r="K136" s="214"/>
    </row>
    <row r="137" spans="1:15" ht="15.75" hidden="1" thickBot="1" x14ac:dyDescent="0.3">
      <c r="A137" s="280"/>
      <c r="B137" s="328"/>
      <c r="C137" s="241"/>
      <c r="D137" s="91"/>
      <c r="E137" s="91"/>
      <c r="F137" s="210"/>
      <c r="G137" s="443"/>
      <c r="H137" s="322"/>
      <c r="I137" s="354"/>
      <c r="J137" s="848"/>
      <c r="K137" s="215"/>
    </row>
    <row r="138" spans="1:15" hidden="1" x14ac:dyDescent="0.25">
      <c r="A138" s="193"/>
      <c r="B138" s="326"/>
      <c r="C138" s="240"/>
      <c r="D138" s="369"/>
      <c r="E138" s="330"/>
      <c r="F138" s="369"/>
      <c r="G138" s="444"/>
      <c r="H138" s="872"/>
      <c r="I138" s="353"/>
      <c r="J138" s="848"/>
      <c r="K138" s="735"/>
    </row>
    <row r="139" spans="1:15" ht="15.75" thickBot="1" x14ac:dyDescent="0.3">
      <c r="A139" s="1174" t="s">
        <v>25</v>
      </c>
      <c r="B139" s="1175"/>
      <c r="C139" s="1175"/>
      <c r="D139" s="1175"/>
      <c r="E139" s="1175"/>
      <c r="F139" s="1175"/>
      <c r="G139" s="1175"/>
      <c r="H139" s="795">
        <f>H134+H135</f>
        <v>0</v>
      </c>
      <c r="I139" s="866">
        <f t="shared" ref="I139:K139" si="7">I134+I135</f>
        <v>0</v>
      </c>
      <c r="J139" s="796"/>
      <c r="K139" s="514">
        <f t="shared" si="7"/>
        <v>0</v>
      </c>
      <c r="L139" s="44"/>
    </row>
    <row r="140" spans="1:15" ht="15.75" thickBot="1" x14ac:dyDescent="0.3">
      <c r="A140" s="605">
        <v>1</v>
      </c>
      <c r="B140" s="605" t="s">
        <v>31</v>
      </c>
      <c r="C140" s="1018" t="s">
        <v>169</v>
      </c>
      <c r="D140" s="1022" t="s">
        <v>128</v>
      </c>
      <c r="E140" s="1018" t="s">
        <v>182</v>
      </c>
      <c r="F140" s="39" t="s">
        <v>282</v>
      </c>
      <c r="G140" s="24" t="s">
        <v>296</v>
      </c>
      <c r="H140" s="49">
        <v>72377.119999999995</v>
      </c>
      <c r="I140" s="494"/>
      <c r="J140" s="103"/>
      <c r="K140" s="514"/>
    </row>
    <row r="141" spans="1:15" ht="15.75" thickBot="1" x14ac:dyDescent="0.3">
      <c r="A141" s="139"/>
      <c r="B141" s="139"/>
      <c r="C141" s="211" t="s">
        <v>183</v>
      </c>
      <c r="D141" s="6"/>
      <c r="E141" s="211"/>
      <c r="F141" s="142"/>
      <c r="G141" s="24"/>
      <c r="H141" s="955"/>
      <c r="I141" s="420"/>
      <c r="J141" s="746"/>
      <c r="K141" s="514"/>
    </row>
    <row r="142" spans="1:15" ht="15.75" hidden="1" thickBot="1" x14ac:dyDescent="0.3">
      <c r="A142" s="418"/>
      <c r="B142" s="418"/>
      <c r="C142" s="8"/>
      <c r="D142" s="91"/>
      <c r="E142" s="23"/>
      <c r="F142" s="39"/>
      <c r="G142" s="24"/>
      <c r="H142" s="920"/>
      <c r="I142" s="421"/>
      <c r="J142" s="797"/>
      <c r="K142" s="514"/>
      <c r="O142" s="44"/>
    </row>
    <row r="143" spans="1:15" ht="15.75" hidden="1" thickBot="1" x14ac:dyDescent="0.3">
      <c r="A143" s="702">
        <v>2</v>
      </c>
      <c r="B143" s="702" t="s">
        <v>31</v>
      </c>
      <c r="C143" s="105"/>
      <c r="D143" s="16"/>
      <c r="E143" s="105"/>
      <c r="F143" s="142"/>
      <c r="G143" s="24"/>
      <c r="H143" s="70"/>
      <c r="I143" s="494"/>
      <c r="J143" s="848"/>
      <c r="K143" s="514"/>
    </row>
    <row r="144" spans="1:15" ht="15.75" hidden="1" thickBot="1" x14ac:dyDescent="0.3">
      <c r="A144" s="418"/>
      <c r="B144" s="418"/>
      <c r="C144" s="211"/>
      <c r="D144" s="6"/>
      <c r="E144" s="211"/>
      <c r="F144" s="39"/>
      <c r="G144" s="249"/>
      <c r="H144" s="437"/>
      <c r="I144" s="494"/>
      <c r="J144" s="746"/>
      <c r="K144" s="514"/>
    </row>
    <row r="145" spans="1:13" ht="15.75" hidden="1" thickBot="1" x14ac:dyDescent="0.3">
      <c r="A145" s="139"/>
      <c r="B145" s="139"/>
      <c r="C145" s="211"/>
      <c r="D145" s="6"/>
      <c r="E145" s="211"/>
      <c r="F145" s="39"/>
      <c r="G145" s="249"/>
      <c r="H145" s="437"/>
      <c r="I145" s="494"/>
      <c r="J145" s="746"/>
      <c r="K145" s="514"/>
    </row>
    <row r="146" spans="1:13" ht="15.75" hidden="1" thickBot="1" x14ac:dyDescent="0.3">
      <c r="A146" s="139">
        <v>3</v>
      </c>
      <c r="B146" s="702" t="s">
        <v>31</v>
      </c>
      <c r="C146" s="103"/>
      <c r="D146" s="1176"/>
      <c r="E146" s="105"/>
      <c r="F146" s="67"/>
      <c r="G146" s="29"/>
      <c r="H146" s="103"/>
      <c r="I146" s="336"/>
      <c r="J146" s="103"/>
      <c r="K146" s="514"/>
    </row>
    <row r="147" spans="1:13" ht="15.75" hidden="1" thickBot="1" x14ac:dyDescent="0.3">
      <c r="A147" s="139"/>
      <c r="B147" s="139"/>
      <c r="C147" s="104"/>
      <c r="D147" s="1177"/>
      <c r="E147" s="791"/>
      <c r="F147" s="598"/>
      <c r="G147" s="249"/>
      <c r="H147" s="300"/>
      <c r="I147" s="867"/>
      <c r="J147" s="737"/>
      <c r="K147" s="514"/>
      <c r="L147" s="44"/>
    </row>
    <row r="148" spans="1:13" ht="15.75" hidden="1" thickBot="1" x14ac:dyDescent="0.3">
      <c r="A148" s="418"/>
      <c r="B148" s="418"/>
      <c r="C148" s="791"/>
      <c r="D148" s="1177"/>
      <c r="E148" s="791"/>
      <c r="F148" s="600"/>
      <c r="G148" s="278"/>
      <c r="H148" s="324"/>
      <c r="I148" s="867"/>
      <c r="J148" s="737"/>
      <c r="K148" s="514"/>
    </row>
    <row r="149" spans="1:13" ht="15.75" thickBot="1" x14ac:dyDescent="0.3">
      <c r="A149" s="1172" t="s">
        <v>27</v>
      </c>
      <c r="B149" s="1173"/>
      <c r="C149" s="1173"/>
      <c r="D149" s="1173"/>
      <c r="E149" s="1173"/>
      <c r="F149" s="1173"/>
      <c r="G149" s="1173"/>
      <c r="H149" s="510">
        <f>SUM(H140:H148)</f>
        <v>72377.119999999995</v>
      </c>
      <c r="I149" s="539">
        <f t="shared" ref="I149:J149" si="8">SUM(I140:I148)</f>
        <v>0</v>
      </c>
      <c r="J149" s="510">
        <f t="shared" si="8"/>
        <v>0</v>
      </c>
      <c r="K149" s="517">
        <f t="shared" ref="K149" si="9">K140+K143+K147+K148</f>
        <v>0</v>
      </c>
      <c r="M149" s="44"/>
    </row>
    <row r="150" spans="1:13" ht="15.75" thickBot="1" x14ac:dyDescent="0.3">
      <c r="A150" s="575"/>
      <c r="B150" s="577"/>
      <c r="C150" s="577"/>
      <c r="D150" s="577" t="s">
        <v>17</v>
      </c>
      <c r="E150" s="577"/>
      <c r="F150" s="577"/>
      <c r="G150" s="849"/>
      <c r="H150" s="510">
        <f>H26+H55+H79+H87+H119+H124+H133+H139+H149</f>
        <v>10190273.82</v>
      </c>
      <c r="I150" s="539">
        <f>I26+I55+I79+I87+I119+I124+I133+I139+I149</f>
        <v>0</v>
      </c>
      <c r="J150" s="510">
        <f>J26+J55+J79+J87+J119+J124+J133+J139+J149</f>
        <v>0</v>
      </c>
      <c r="K150" s="517">
        <f>K26+K55+K79+K87+K119+K124+K133+K139+K149</f>
        <v>0</v>
      </c>
    </row>
    <row r="152" spans="1:13" ht="15.75" thickBot="1" x14ac:dyDescent="0.3"/>
    <row r="153" spans="1:13" x14ac:dyDescent="0.25">
      <c r="B153" s="20"/>
      <c r="C153" s="16"/>
      <c r="D153" s="16"/>
      <c r="E153" s="16"/>
      <c r="F153" s="16"/>
      <c r="G153" s="16"/>
      <c r="H153" s="16"/>
      <c r="I153" s="38"/>
    </row>
    <row r="154" spans="1:13" x14ac:dyDescent="0.25">
      <c r="B154" s="7"/>
      <c r="C154" s="6"/>
      <c r="D154" s="6"/>
      <c r="E154" s="6"/>
      <c r="F154" s="6"/>
      <c r="G154" s="6"/>
      <c r="H154" s="6"/>
      <c r="I154" s="163" t="s">
        <v>93</v>
      </c>
    </row>
    <row r="155" spans="1:13" ht="20.25" thickBot="1" x14ac:dyDescent="0.45">
      <c r="B155" s="8"/>
      <c r="C155" s="23"/>
      <c r="D155" s="754" t="s">
        <v>136</v>
      </c>
      <c r="E155" s="23"/>
      <c r="F155" s="23"/>
      <c r="G155" s="23"/>
      <c r="H155" s="23"/>
      <c r="I155" s="18"/>
    </row>
    <row r="156" spans="1:13" ht="39" x14ac:dyDescent="0.25">
      <c r="B156" s="755" t="s">
        <v>0</v>
      </c>
      <c r="C156" s="2" t="s">
        <v>1</v>
      </c>
      <c r="D156" s="213" t="s">
        <v>32</v>
      </c>
      <c r="E156" s="2" t="s">
        <v>2</v>
      </c>
      <c r="F156" s="761" t="s">
        <v>3</v>
      </c>
      <c r="G156" s="3" t="s">
        <v>12</v>
      </c>
      <c r="H156" s="3" t="s">
        <v>4</v>
      </c>
      <c r="I156" s="813" t="s">
        <v>94</v>
      </c>
      <c r="J156" s="817" t="s">
        <v>78</v>
      </c>
      <c r="K156" s="812"/>
    </row>
    <row r="157" spans="1:13" ht="27" thickBot="1" x14ac:dyDescent="0.3">
      <c r="B157" s="756" t="s">
        <v>5</v>
      </c>
      <c r="C157" s="73"/>
      <c r="D157" s="55"/>
      <c r="E157" s="55"/>
      <c r="F157" s="762" t="s">
        <v>6</v>
      </c>
      <c r="G157" s="55" t="s">
        <v>11</v>
      </c>
      <c r="H157" s="55" t="s">
        <v>7</v>
      </c>
      <c r="I157" s="814" t="s">
        <v>8</v>
      </c>
      <c r="J157" s="817" t="s">
        <v>76</v>
      </c>
      <c r="K157" s="812"/>
    </row>
    <row r="158" spans="1:13" x14ac:dyDescent="0.25">
      <c r="B158" s="1115">
        <v>1</v>
      </c>
      <c r="C158" s="1228" t="s">
        <v>95</v>
      </c>
      <c r="D158" s="105" t="s">
        <v>169</v>
      </c>
      <c r="E158" s="105" t="s">
        <v>118</v>
      </c>
      <c r="F158" s="20" t="s">
        <v>259</v>
      </c>
      <c r="G158" s="207" t="s">
        <v>93</v>
      </c>
      <c r="H158" s="24" t="s">
        <v>318</v>
      </c>
      <c r="I158" s="70">
        <v>118182.54</v>
      </c>
      <c r="J158" s="39"/>
      <c r="K158" s="812"/>
    </row>
    <row r="159" spans="1:13" ht="15.75" thickBot="1" x14ac:dyDescent="0.3">
      <c r="B159" s="1116"/>
      <c r="C159" s="1229"/>
      <c r="D159" s="211" t="s">
        <v>260</v>
      </c>
      <c r="E159" s="211"/>
      <c r="F159" s="7"/>
      <c r="G159" s="54"/>
      <c r="H159" s="21"/>
      <c r="I159" s="53"/>
      <c r="J159" s="39"/>
      <c r="K159" s="812"/>
    </row>
    <row r="160" spans="1:13" hidden="1" x14ac:dyDescent="0.25">
      <c r="B160" s="1116"/>
      <c r="C160" s="1231" t="s">
        <v>95</v>
      </c>
      <c r="D160" s="105"/>
      <c r="E160" s="16"/>
      <c r="F160" s="105"/>
      <c r="G160" s="428"/>
      <c r="H160" s="808"/>
      <c r="I160" s="773"/>
      <c r="J160" s="820"/>
      <c r="K160" s="820"/>
    </row>
    <row r="161" spans="2:11" ht="15.75" hidden="1" thickBot="1" x14ac:dyDescent="0.3">
      <c r="B161" s="1116"/>
      <c r="C161" s="1232"/>
      <c r="D161" s="826"/>
      <c r="E161" s="6"/>
      <c r="F161" s="211"/>
      <c r="G161" s="757"/>
      <c r="H161" s="34"/>
      <c r="I161" s="816"/>
      <c r="J161" s="820"/>
      <c r="K161" s="820"/>
    </row>
    <row r="162" spans="2:11" ht="15.75" hidden="1" thickBot="1" x14ac:dyDescent="0.3">
      <c r="B162" s="1227"/>
      <c r="C162" s="753"/>
      <c r="D162" s="22"/>
      <c r="E162" s="22"/>
      <c r="F162" s="22"/>
      <c r="G162" s="757"/>
      <c r="H162" s="34"/>
      <c r="I162" s="816"/>
      <c r="J162" s="812"/>
      <c r="K162" s="812"/>
    </row>
    <row r="163" spans="2:11" ht="15.75" thickBot="1" x14ac:dyDescent="0.3">
      <c r="B163" s="1172" t="s">
        <v>134</v>
      </c>
      <c r="C163" s="1173"/>
      <c r="D163" s="1173"/>
      <c r="E163" s="1173"/>
      <c r="F163" s="1173"/>
      <c r="G163" s="1173"/>
      <c r="H163" s="1226"/>
      <c r="I163" s="631">
        <f>I158+I159+I160</f>
        <v>118182.54</v>
      </c>
      <c r="J163" s="819">
        <f t="shared" ref="J163:K163" si="10">J158+J159</f>
        <v>0</v>
      </c>
      <c r="K163" s="818">
        <f t="shared" si="10"/>
        <v>0</v>
      </c>
    </row>
    <row r="164" spans="2:11" ht="15.75" hidden="1" thickBot="1" x14ac:dyDescent="0.3">
      <c r="B164" s="752">
        <v>1</v>
      </c>
      <c r="C164" s="1187" t="s">
        <v>58</v>
      </c>
      <c r="D164" s="105"/>
      <c r="E164" s="105"/>
      <c r="F164" s="20"/>
      <c r="G164" s="758"/>
      <c r="H164" s="30"/>
      <c r="I164" s="290"/>
      <c r="J164" s="812"/>
      <c r="K164" s="812"/>
    </row>
    <row r="165" spans="2:11" ht="15.75" hidden="1" thickBot="1" x14ac:dyDescent="0.3">
      <c r="B165" s="751"/>
      <c r="C165" s="1230"/>
      <c r="D165" s="211"/>
      <c r="E165" s="211"/>
      <c r="F165" s="7"/>
      <c r="G165" s="207"/>
      <c r="H165" s="52"/>
      <c r="I165" s="284"/>
      <c r="J165" s="812"/>
      <c r="K165" s="812"/>
    </row>
    <row r="166" spans="2:11" ht="15.75" thickBot="1" x14ac:dyDescent="0.3">
      <c r="B166" s="1106" t="s">
        <v>60</v>
      </c>
      <c r="C166" s="1062"/>
      <c r="D166" s="1062"/>
      <c r="E166" s="1062"/>
      <c r="F166" s="1062"/>
      <c r="G166" s="1062"/>
      <c r="H166" s="1159"/>
      <c r="I166" s="744">
        <f>I164+I165</f>
        <v>0</v>
      </c>
      <c r="J166" s="812"/>
      <c r="K166" s="812"/>
    </row>
    <row r="167" spans="2:11" ht="15.75" hidden="1" thickBot="1" x14ac:dyDescent="0.3">
      <c r="B167" s="750">
        <v>2</v>
      </c>
      <c r="C167" s="339" t="s">
        <v>96</v>
      </c>
      <c r="D167" s="105"/>
      <c r="E167" s="105"/>
      <c r="F167" s="105"/>
      <c r="G167" s="112"/>
      <c r="H167" s="758"/>
      <c r="I167" s="329"/>
      <c r="J167" s="812"/>
      <c r="K167" s="812"/>
    </row>
    <row r="168" spans="2:11" ht="15.75" hidden="1" thickBot="1" x14ac:dyDescent="0.3">
      <c r="B168" s="759"/>
      <c r="C168" s="760"/>
      <c r="D168" s="91"/>
      <c r="E168" s="91"/>
      <c r="F168" s="91"/>
      <c r="G168" s="211"/>
      <c r="H168" s="211"/>
      <c r="I168" s="7"/>
      <c r="J168" s="812"/>
      <c r="K168" s="812"/>
    </row>
    <row r="169" spans="2:11" ht="15.75" hidden="1" thickBot="1" x14ac:dyDescent="0.3">
      <c r="B169" s="750">
        <v>1</v>
      </c>
      <c r="C169" s="105" t="s">
        <v>31</v>
      </c>
      <c r="D169" s="105"/>
      <c r="E169" s="16"/>
      <c r="F169" s="105"/>
      <c r="G169" s="79"/>
      <c r="H169" s="29"/>
      <c r="I169" s="815"/>
      <c r="J169" s="812"/>
      <c r="K169" s="812"/>
    </row>
    <row r="170" spans="2:11" ht="15.75" hidden="1" thickBot="1" x14ac:dyDescent="0.3">
      <c r="B170" s="759"/>
      <c r="C170" s="211"/>
      <c r="D170" s="211"/>
      <c r="E170" s="6"/>
      <c r="F170" s="211"/>
      <c r="G170" s="416"/>
      <c r="H170" s="25"/>
      <c r="I170" s="285"/>
      <c r="J170" s="812"/>
      <c r="K170" s="812"/>
    </row>
    <row r="171" spans="2:11" ht="15.75" thickBot="1" x14ac:dyDescent="0.3">
      <c r="B171" s="1172" t="s">
        <v>97</v>
      </c>
      <c r="C171" s="1173"/>
      <c r="D171" s="1173"/>
      <c r="E171" s="1173"/>
      <c r="F171" s="1173"/>
      <c r="G171" s="1173"/>
      <c r="H171" s="1225"/>
      <c r="I171" s="744">
        <f>I169+I167</f>
        <v>0</v>
      </c>
      <c r="J171" s="812"/>
      <c r="K171" s="812"/>
    </row>
    <row r="172" spans="2:11" ht="15.75" thickBot="1" x14ac:dyDescent="0.3">
      <c r="B172" s="1172" t="s">
        <v>17</v>
      </c>
      <c r="C172" s="1173"/>
      <c r="D172" s="1173"/>
      <c r="E172" s="1173"/>
      <c r="F172" s="1173"/>
      <c r="G172" s="1173"/>
      <c r="H172" s="1226"/>
      <c r="I172" s="711">
        <f>I163+I166+I171</f>
        <v>118182.54</v>
      </c>
      <c r="J172" s="711">
        <f t="shared" ref="J172:K172" si="11">J163+J166+J171</f>
        <v>0</v>
      </c>
      <c r="K172" s="711">
        <f t="shared" si="11"/>
        <v>0</v>
      </c>
    </row>
  </sheetData>
  <mergeCells count="56">
    <mergeCell ref="B171:H171"/>
    <mergeCell ref="B172:H172"/>
    <mergeCell ref="B158:B162"/>
    <mergeCell ref="C158:C159"/>
    <mergeCell ref="B163:H163"/>
    <mergeCell ref="C164:C165"/>
    <mergeCell ref="B166:H166"/>
    <mergeCell ref="C160:C161"/>
    <mergeCell ref="B35:B36"/>
    <mergeCell ref="A23:A24"/>
    <mergeCell ref="B23:B24"/>
    <mergeCell ref="A26:G26"/>
    <mergeCell ref="B27:B28"/>
    <mergeCell ref="B29:B30"/>
    <mergeCell ref="B61:B62"/>
    <mergeCell ref="B37:B38"/>
    <mergeCell ref="B39:B40"/>
    <mergeCell ref="B47:B48"/>
    <mergeCell ref="B52:B54"/>
    <mergeCell ref="A55:G55"/>
    <mergeCell ref="A56:A57"/>
    <mergeCell ref="B56:B57"/>
    <mergeCell ref="B58:B60"/>
    <mergeCell ref="B44:B45"/>
    <mergeCell ref="B41:B42"/>
    <mergeCell ref="B50:B51"/>
    <mergeCell ref="A87:G87"/>
    <mergeCell ref="F63:F64"/>
    <mergeCell ref="B65:B66"/>
    <mergeCell ref="F65:F66"/>
    <mergeCell ref="B69:B70"/>
    <mergeCell ref="B71:B72"/>
    <mergeCell ref="B73:B74"/>
    <mergeCell ref="C75:C76"/>
    <mergeCell ref="A77:A78"/>
    <mergeCell ref="B77:B78"/>
    <mergeCell ref="A79:G79"/>
    <mergeCell ref="A83:A86"/>
    <mergeCell ref="A120:A121"/>
    <mergeCell ref="A88:A89"/>
    <mergeCell ref="B88:B89"/>
    <mergeCell ref="A90:A96"/>
    <mergeCell ref="B90:B96"/>
    <mergeCell ref="H102:H103"/>
    <mergeCell ref="F106:F107"/>
    <mergeCell ref="G106:G107"/>
    <mergeCell ref="H106:H107"/>
    <mergeCell ref="F110:F111"/>
    <mergeCell ref="F102:F103"/>
    <mergeCell ref="G102:G103"/>
    <mergeCell ref="A122:A123"/>
    <mergeCell ref="A124:G124"/>
    <mergeCell ref="A133:G133"/>
    <mergeCell ref="A139:G139"/>
    <mergeCell ref="A149:G149"/>
    <mergeCell ref="D146:D148"/>
  </mergeCells>
  <pageMargins left="0" right="0" top="0" bottom="0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56"/>
  <sheetViews>
    <sheetView workbookViewId="0">
      <selection activeCell="B6" sqref="A6:H54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230"/>
      <c r="B6" s="230"/>
      <c r="C6" s="230"/>
      <c r="D6" s="230" t="s">
        <v>135</v>
      </c>
      <c r="E6" s="230"/>
      <c r="F6" s="230"/>
      <c r="G6" s="230"/>
      <c r="H6" s="230"/>
    </row>
    <row r="7" spans="1:10" x14ac:dyDescent="0.25">
      <c r="A7" s="230"/>
      <c r="B7" s="230"/>
      <c r="C7" s="230"/>
      <c r="D7" s="230"/>
      <c r="E7" s="230"/>
      <c r="F7" s="230"/>
      <c r="G7" s="230" t="s">
        <v>98</v>
      </c>
      <c r="H7" s="230"/>
    </row>
    <row r="8" spans="1:10" ht="15.75" thickBot="1" x14ac:dyDescent="0.3">
      <c r="A8" s="229"/>
      <c r="B8" s="229"/>
      <c r="C8" s="229"/>
      <c r="D8" s="229"/>
      <c r="E8" s="229"/>
      <c r="F8" s="229"/>
      <c r="G8" s="229"/>
      <c r="H8" s="229"/>
    </row>
    <row r="9" spans="1:10" x14ac:dyDescent="0.25">
      <c r="A9" s="219" t="s">
        <v>0</v>
      </c>
      <c r="B9" s="219" t="s">
        <v>1</v>
      </c>
      <c r="C9" s="1244" t="s">
        <v>32</v>
      </c>
      <c r="D9" s="219" t="s">
        <v>2</v>
      </c>
      <c r="E9" s="219" t="s">
        <v>3</v>
      </c>
      <c r="F9" s="219" t="s">
        <v>12</v>
      </c>
      <c r="G9" s="386" t="s">
        <v>4</v>
      </c>
      <c r="H9" s="1244" t="s">
        <v>75</v>
      </c>
      <c r="I9" s="105" t="s">
        <v>78</v>
      </c>
      <c r="J9" s="105" t="s">
        <v>99</v>
      </c>
    </row>
    <row r="10" spans="1:10" ht="15.75" thickBot="1" x14ac:dyDescent="0.3">
      <c r="A10" s="220" t="s">
        <v>5</v>
      </c>
      <c r="B10" s="220"/>
      <c r="C10" s="1245"/>
      <c r="D10" s="220"/>
      <c r="E10" s="220" t="s">
        <v>6</v>
      </c>
      <c r="F10" s="220" t="s">
        <v>16</v>
      </c>
      <c r="G10" s="387" t="s">
        <v>7</v>
      </c>
      <c r="H10" s="1246"/>
      <c r="I10" s="91" t="s">
        <v>76</v>
      </c>
      <c r="J10" s="91" t="s">
        <v>100</v>
      </c>
    </row>
    <row r="11" spans="1:10" ht="15.75" thickBot="1" x14ac:dyDescent="0.3">
      <c r="A11" s="1247">
        <v>1</v>
      </c>
      <c r="B11" s="1135" t="s">
        <v>69</v>
      </c>
      <c r="C11" s="246" t="s">
        <v>169</v>
      </c>
      <c r="D11" s="105" t="s">
        <v>128</v>
      </c>
      <c r="E11" s="16" t="s">
        <v>170</v>
      </c>
      <c r="F11" s="80" t="s">
        <v>319</v>
      </c>
      <c r="G11" s="51" t="s">
        <v>325</v>
      </c>
      <c r="H11" s="169">
        <v>46586.400000000001</v>
      </c>
      <c r="I11" s="316"/>
      <c r="J11" s="109"/>
    </row>
    <row r="12" spans="1:10" ht="15.75" thickBot="1" x14ac:dyDescent="0.3">
      <c r="A12" s="1248"/>
      <c r="B12" s="1136"/>
      <c r="C12" s="182" t="s">
        <v>171</v>
      </c>
      <c r="D12" s="211"/>
      <c r="E12" s="6"/>
      <c r="F12" s="80" t="s">
        <v>319</v>
      </c>
      <c r="G12" s="52" t="s">
        <v>326</v>
      </c>
      <c r="H12" s="170">
        <v>1239.5999999999999</v>
      </c>
      <c r="I12" s="316"/>
      <c r="J12" s="109"/>
    </row>
    <row r="13" spans="1:10" ht="15.75" thickBot="1" x14ac:dyDescent="0.3">
      <c r="A13" s="1249"/>
      <c r="B13" s="1136"/>
      <c r="C13" s="6"/>
      <c r="D13" s="6"/>
      <c r="E13" s="6"/>
      <c r="F13" s="80" t="s">
        <v>319</v>
      </c>
      <c r="G13" s="52" t="s">
        <v>327</v>
      </c>
      <c r="H13" s="170">
        <v>120</v>
      </c>
      <c r="I13" s="316"/>
      <c r="J13" s="109"/>
    </row>
    <row r="14" spans="1:10" x14ac:dyDescent="0.25">
      <c r="A14" s="1249"/>
      <c r="B14" s="1020"/>
      <c r="C14" s="6"/>
      <c r="D14" s="6"/>
      <c r="E14" s="6"/>
      <c r="F14" s="80" t="s">
        <v>319</v>
      </c>
      <c r="G14" s="24" t="s">
        <v>328</v>
      </c>
      <c r="H14" s="170">
        <v>319.2</v>
      </c>
      <c r="I14" s="316"/>
      <c r="J14" s="109"/>
    </row>
    <row r="15" spans="1:10" hidden="1" x14ac:dyDescent="0.25">
      <c r="A15" s="1249"/>
      <c r="B15" s="1135" t="s">
        <v>69</v>
      </c>
      <c r="C15" s="105"/>
      <c r="D15" s="105"/>
      <c r="E15" s="105"/>
      <c r="F15" s="80"/>
      <c r="G15" s="30"/>
      <c r="H15" s="1056"/>
      <c r="I15" s="316"/>
      <c r="J15" s="109"/>
    </row>
    <row r="16" spans="1:10" hidden="1" x14ac:dyDescent="0.25">
      <c r="A16" s="1250"/>
      <c r="B16" s="1136"/>
      <c r="C16" s="211"/>
      <c r="D16" s="211"/>
      <c r="E16" s="211"/>
      <c r="F16" s="70"/>
      <c r="G16" s="52"/>
      <c r="H16" s="170"/>
      <c r="I16" s="316"/>
      <c r="J16" s="109"/>
    </row>
    <row r="17" spans="1:13" ht="15.75" hidden="1" thickBot="1" x14ac:dyDescent="0.3">
      <c r="A17" s="1236"/>
      <c r="B17" s="1251"/>
      <c r="C17" s="1057"/>
      <c r="D17" s="1057"/>
      <c r="E17" s="1057"/>
      <c r="F17" s="210"/>
      <c r="G17" s="37"/>
      <c r="H17" s="171"/>
      <c r="I17" s="352"/>
      <c r="J17" s="109">
        <f t="shared" ref="J17:J18" si="0">H17-I17</f>
        <v>0</v>
      </c>
    </row>
    <row r="18" spans="1:13" ht="15.75" hidden="1" thickBot="1" x14ac:dyDescent="0.3">
      <c r="A18" s="1054"/>
      <c r="B18" s="622"/>
      <c r="C18" s="211"/>
      <c r="D18" s="211"/>
      <c r="E18" s="211"/>
      <c r="F18" s="385"/>
      <c r="G18" s="1055"/>
      <c r="H18" s="76"/>
      <c r="I18" s="352"/>
      <c r="J18" s="109">
        <f t="shared" si="0"/>
        <v>0</v>
      </c>
    </row>
    <row r="19" spans="1:13" ht="15.75" thickBot="1" x14ac:dyDescent="0.3">
      <c r="A19" s="1174" t="s">
        <v>70</v>
      </c>
      <c r="B19" s="1175"/>
      <c r="C19" s="1175"/>
      <c r="D19" s="1175"/>
      <c r="E19" s="1175"/>
      <c r="F19" s="1175"/>
      <c r="G19" s="1175"/>
      <c r="H19" s="525">
        <f>SUM(H11:H18)</f>
        <v>48265.2</v>
      </c>
      <c r="I19" s="525">
        <f t="shared" ref="I19:J19" si="1">SUM(I11:I18)</f>
        <v>0</v>
      </c>
      <c r="J19" s="525">
        <f t="shared" si="1"/>
        <v>0</v>
      </c>
      <c r="M19" s="44">
        <f>H19+H23+H29+H53</f>
        <v>51584.399999999994</v>
      </c>
    </row>
    <row r="20" spans="1:13" x14ac:dyDescent="0.25">
      <c r="A20" s="250">
        <v>1</v>
      </c>
      <c r="B20" s="252" t="s">
        <v>31</v>
      </c>
      <c r="C20" s="1018" t="s">
        <v>169</v>
      </c>
      <c r="D20" s="1022" t="s">
        <v>128</v>
      </c>
      <c r="E20" s="1018" t="s">
        <v>182</v>
      </c>
      <c r="F20" s="46" t="s">
        <v>319</v>
      </c>
      <c r="G20" s="917" t="s">
        <v>324</v>
      </c>
      <c r="H20" s="94">
        <v>79.2</v>
      </c>
      <c r="I20" s="420"/>
      <c r="J20" s="300"/>
    </row>
    <row r="21" spans="1:13" ht="15.75" thickBot="1" x14ac:dyDescent="0.3">
      <c r="A21" s="251"/>
      <c r="B21" s="253"/>
      <c r="C21" s="211" t="s">
        <v>183</v>
      </c>
      <c r="D21" s="6"/>
      <c r="E21" s="211"/>
      <c r="F21" s="906"/>
      <c r="G21" s="52"/>
      <c r="H21" s="907"/>
      <c r="I21" s="421"/>
      <c r="J21" s="320"/>
    </row>
    <row r="22" spans="1:13" ht="15.75" hidden="1" thickBot="1" x14ac:dyDescent="0.3">
      <c r="A22" s="877"/>
      <c r="B22" s="878"/>
      <c r="C22" s="26"/>
      <c r="D22" s="6"/>
      <c r="E22" s="6"/>
      <c r="F22" s="142"/>
      <c r="G22" s="24"/>
      <c r="H22" s="873"/>
      <c r="I22" s="496"/>
      <c r="J22" s="65"/>
    </row>
    <row r="23" spans="1:13" ht="15.75" thickBot="1" x14ac:dyDescent="0.3">
      <c r="A23" s="1252" t="s">
        <v>27</v>
      </c>
      <c r="B23" s="1253"/>
      <c r="C23" s="1253"/>
      <c r="D23" s="1253"/>
      <c r="E23" s="1253"/>
      <c r="F23" s="1253"/>
      <c r="G23" s="1253"/>
      <c r="H23" s="526">
        <f>H20+H21+H22</f>
        <v>79.2</v>
      </c>
      <c r="I23" s="526">
        <f t="shared" ref="I23:J23" si="2">I20</f>
        <v>0</v>
      </c>
      <c r="J23" s="526">
        <f t="shared" si="2"/>
        <v>0</v>
      </c>
    </row>
    <row r="24" spans="1:13" hidden="1" x14ac:dyDescent="0.25">
      <c r="A24" s="221">
        <v>1</v>
      </c>
      <c r="B24" s="219" t="s">
        <v>58</v>
      </c>
      <c r="C24" s="105"/>
      <c r="D24" s="16"/>
      <c r="E24" s="105"/>
      <c r="F24" s="939"/>
      <c r="G24" s="24"/>
      <c r="H24" s="49"/>
      <c r="I24" s="722"/>
      <c r="J24" s="703"/>
    </row>
    <row r="25" spans="1:13" ht="15.75" hidden="1" thickBot="1" x14ac:dyDescent="0.3">
      <c r="A25" s="915"/>
      <c r="B25" s="220"/>
      <c r="C25" s="107"/>
      <c r="D25" s="6"/>
      <c r="E25" s="211"/>
      <c r="F25" s="825"/>
      <c r="G25" s="21"/>
      <c r="H25" s="53"/>
      <c r="I25" s="916"/>
      <c r="J25" s="822"/>
    </row>
    <row r="26" spans="1:13" hidden="1" x14ac:dyDescent="0.25">
      <c r="A26" s="821">
        <v>2</v>
      </c>
      <c r="B26" s="219" t="s">
        <v>58</v>
      </c>
      <c r="C26" s="103"/>
      <c r="D26" s="16"/>
      <c r="E26" s="105"/>
      <c r="F26" s="142"/>
      <c r="G26" s="24"/>
      <c r="H26" s="49"/>
      <c r="I26" s="913"/>
      <c r="J26" s="914"/>
    </row>
    <row r="27" spans="1:13" ht="15.75" hidden="1" thickBot="1" x14ac:dyDescent="0.3">
      <c r="A27" s="821"/>
      <c r="B27" s="910"/>
      <c r="C27" s="107"/>
      <c r="D27" s="6"/>
      <c r="E27" s="211"/>
      <c r="F27" s="911"/>
      <c r="G27" s="912"/>
      <c r="H27" s="913"/>
      <c r="I27" s="913"/>
      <c r="J27" s="914"/>
    </row>
    <row r="28" spans="1:13" ht="15.75" hidden="1" thickBot="1" x14ac:dyDescent="0.3">
      <c r="A28" s="823"/>
      <c r="B28" s="824"/>
      <c r="C28" s="229"/>
      <c r="D28" s="229"/>
      <c r="E28" s="229"/>
      <c r="F28" s="229"/>
      <c r="G28" s="466"/>
      <c r="H28" s="467"/>
      <c r="I28" s="541"/>
      <c r="J28" s="617"/>
    </row>
    <row r="29" spans="1:13" ht="15.75" thickBot="1" x14ac:dyDescent="0.3">
      <c r="A29" s="1254" t="s">
        <v>92</v>
      </c>
      <c r="B29" s="1255"/>
      <c r="C29" s="1255"/>
      <c r="D29" s="1255"/>
      <c r="E29" s="1255"/>
      <c r="F29" s="1255"/>
      <c r="G29" s="1256"/>
      <c r="H29" s="527">
        <f>SUM(H24:H28)</f>
        <v>0</v>
      </c>
      <c r="I29" s="613">
        <f>SUM(I24:I28)</f>
        <v>0</v>
      </c>
      <c r="J29" s="614">
        <f>SUM(J24:J28)</f>
        <v>0</v>
      </c>
    </row>
    <row r="30" spans="1:13" hidden="1" x14ac:dyDescent="0.25">
      <c r="A30" s="450">
        <v>1</v>
      </c>
      <c r="B30" s="1089" t="s">
        <v>45</v>
      </c>
      <c r="C30" s="105"/>
      <c r="D30" s="105"/>
      <c r="E30" s="105"/>
      <c r="F30" s="258"/>
      <c r="G30" s="51"/>
      <c r="H30" s="66"/>
      <c r="I30" s="615"/>
      <c r="J30" s="542"/>
    </row>
    <row r="31" spans="1:13" ht="15.75" hidden="1" thickBot="1" x14ac:dyDescent="0.3">
      <c r="A31" s="489"/>
      <c r="B31" s="1257"/>
      <c r="C31" s="107"/>
      <c r="D31" s="211"/>
      <c r="E31" s="211"/>
      <c r="F31" s="264"/>
      <c r="G31" s="25"/>
      <c r="H31" s="491"/>
      <c r="I31" s="612"/>
      <c r="J31" s="611"/>
    </row>
    <row r="32" spans="1:13" hidden="1" x14ac:dyDescent="0.25">
      <c r="A32" s="450">
        <v>2</v>
      </c>
      <c r="B32" s="1089" t="s">
        <v>45</v>
      </c>
      <c r="C32" s="27"/>
      <c r="D32" s="105"/>
      <c r="E32" s="381"/>
      <c r="F32" s="258"/>
      <c r="G32" s="102"/>
      <c r="H32" s="885"/>
      <c r="I32" s="612"/>
      <c r="J32" s="611"/>
    </row>
    <row r="33" spans="1:10" ht="15.75" hidden="1" thickBot="1" x14ac:dyDescent="0.3">
      <c r="A33" s="489"/>
      <c r="B33" s="1257"/>
      <c r="C33" s="26"/>
      <c r="D33" s="211"/>
      <c r="E33" s="334"/>
      <c r="F33" s="142"/>
      <c r="G33" s="24"/>
      <c r="H33" s="197"/>
      <c r="I33" s="612"/>
      <c r="J33" s="611"/>
    </row>
    <row r="34" spans="1:10" ht="15.75" hidden="1" thickBot="1" x14ac:dyDescent="0.3">
      <c r="A34" s="534"/>
      <c r="B34" s="490"/>
      <c r="C34" s="227"/>
      <c r="D34" s="227"/>
      <c r="E34" s="227"/>
      <c r="F34" s="142"/>
      <c r="G34" s="24"/>
      <c r="H34" s="197"/>
      <c r="I34" s="540"/>
      <c r="J34" s="616"/>
    </row>
    <row r="35" spans="1:10" hidden="1" x14ac:dyDescent="0.25">
      <c r="A35" s="534"/>
      <c r="B35" s="490"/>
      <c r="C35" s="535"/>
      <c r="D35" s="227"/>
      <c r="E35" s="227"/>
      <c r="F35" s="207"/>
      <c r="G35" s="24"/>
      <c r="H35" s="197"/>
      <c r="I35" s="541"/>
      <c r="J35" s="617"/>
    </row>
    <row r="36" spans="1:10" hidden="1" x14ac:dyDescent="0.25">
      <c r="A36" s="534"/>
      <c r="B36" s="490"/>
      <c r="C36" s="535"/>
      <c r="D36" s="227"/>
      <c r="E36" s="227"/>
      <c r="F36" s="207"/>
      <c r="G36" s="24"/>
      <c r="H36" s="197"/>
      <c r="I36" s="612"/>
      <c r="J36" s="611"/>
    </row>
    <row r="37" spans="1:10" ht="15.75" hidden="1" thickBot="1" x14ac:dyDescent="0.3">
      <c r="A37" s="534"/>
      <c r="B37" s="536"/>
      <c r="C37" s="227"/>
      <c r="D37" s="227"/>
      <c r="E37" s="227"/>
      <c r="F37" s="532"/>
      <c r="G37" s="390"/>
      <c r="H37" s="398"/>
      <c r="I37" s="540"/>
      <c r="J37" s="616"/>
    </row>
    <row r="38" spans="1:10" hidden="1" x14ac:dyDescent="0.25">
      <c r="A38" s="533">
        <v>2</v>
      </c>
      <c r="B38" s="1258"/>
      <c r="C38" s="359"/>
      <c r="D38" s="359"/>
      <c r="E38" s="360"/>
      <c r="F38" s="361"/>
      <c r="G38" s="391"/>
      <c r="H38" s="396"/>
      <c r="I38" s="541"/>
      <c r="J38" s="617"/>
    </row>
    <row r="39" spans="1:10" hidden="1" x14ac:dyDescent="0.25">
      <c r="A39" s="223"/>
      <c r="B39" s="1259"/>
      <c r="C39" s="228"/>
      <c r="D39" s="228"/>
      <c r="E39" s="224"/>
      <c r="F39" s="227"/>
      <c r="G39" s="389"/>
      <c r="H39" s="397"/>
      <c r="I39" s="612"/>
      <c r="J39" s="611"/>
    </row>
    <row r="40" spans="1:10" ht="15.75" hidden="1" thickBot="1" x14ac:dyDescent="0.3">
      <c r="A40" s="623"/>
      <c r="B40" s="1260"/>
      <c r="C40" s="222"/>
      <c r="D40" s="222"/>
      <c r="E40" s="225"/>
      <c r="F40" s="227"/>
      <c r="G40" s="389"/>
      <c r="H40" s="397"/>
      <c r="I40" s="612"/>
      <c r="J40" s="611"/>
    </row>
    <row r="41" spans="1:10" ht="15.75" thickBot="1" x14ac:dyDescent="0.3">
      <c r="A41" s="1106" t="s">
        <v>20</v>
      </c>
      <c r="B41" s="1062"/>
      <c r="C41" s="1062"/>
      <c r="D41" s="1062"/>
      <c r="E41" s="1062"/>
      <c r="F41" s="1062"/>
      <c r="G41" s="1062"/>
      <c r="H41" s="528">
        <f>H30+H34+H35+H36+H37+H31+H32+H33+H38+H39+H40</f>
        <v>0</v>
      </c>
      <c r="I41" s="612">
        <v>0</v>
      </c>
      <c r="J41" s="618">
        <v>0</v>
      </c>
    </row>
    <row r="42" spans="1:10" x14ac:dyDescent="0.25">
      <c r="A42" s="461">
        <v>1</v>
      </c>
      <c r="B42" s="1233" t="s">
        <v>34</v>
      </c>
      <c r="C42" s="105" t="s">
        <v>169</v>
      </c>
      <c r="D42" s="16" t="s">
        <v>117</v>
      </c>
      <c r="E42" s="105" t="s">
        <v>208</v>
      </c>
      <c r="F42" s="142" t="s">
        <v>319</v>
      </c>
      <c r="G42" s="24" t="s">
        <v>320</v>
      </c>
      <c r="H42" s="70">
        <v>1440</v>
      </c>
      <c r="I42" s="763"/>
      <c r="J42" s="298"/>
    </row>
    <row r="43" spans="1:10" x14ac:dyDescent="0.25">
      <c r="A43" s="360"/>
      <c r="B43" s="1234"/>
      <c r="C43" s="211" t="s">
        <v>209</v>
      </c>
      <c r="D43" s="6"/>
      <c r="E43" s="211"/>
      <c r="F43" s="142" t="s">
        <v>319</v>
      </c>
      <c r="G43" s="1033" t="s">
        <v>321</v>
      </c>
      <c r="H43" s="70">
        <v>960</v>
      </c>
      <c r="I43" s="336"/>
      <c r="J43" s="298"/>
    </row>
    <row r="44" spans="1:10" ht="15.75" thickBot="1" x14ac:dyDescent="0.3">
      <c r="A44" s="462"/>
      <c r="B44" s="1235"/>
      <c r="C44" s="464"/>
      <c r="D44" s="458"/>
      <c r="E44" s="458"/>
      <c r="F44" s="142" t="s">
        <v>319</v>
      </c>
      <c r="G44" s="24" t="s">
        <v>322</v>
      </c>
      <c r="H44" s="70">
        <v>480</v>
      </c>
      <c r="I44" s="336"/>
      <c r="J44" s="298"/>
    </row>
    <row r="45" spans="1:10" ht="15.75" hidden="1" thickBot="1" x14ac:dyDescent="0.3">
      <c r="A45" s="463"/>
      <c r="B45" s="1236"/>
      <c r="C45" s="465"/>
      <c r="D45" s="226"/>
      <c r="E45" s="451"/>
      <c r="F45" s="451"/>
      <c r="G45" s="459"/>
      <c r="H45" s="460"/>
      <c r="I45" s="336"/>
      <c r="J45" s="298"/>
    </row>
    <row r="46" spans="1:10" ht="15.75" hidden="1" thickBot="1" x14ac:dyDescent="0.3">
      <c r="A46" s="229"/>
      <c r="B46" s="229"/>
      <c r="C46" s="229"/>
      <c r="D46" s="229"/>
      <c r="E46" s="229"/>
      <c r="F46" s="229"/>
      <c r="G46" s="466"/>
      <c r="H46" s="467"/>
      <c r="I46" s="336"/>
      <c r="J46" s="298"/>
    </row>
    <row r="47" spans="1:10" x14ac:dyDescent="0.25">
      <c r="A47" s="1237">
        <v>2</v>
      </c>
      <c r="B47" s="1233" t="s">
        <v>34</v>
      </c>
      <c r="C47" s="105" t="s">
        <v>169</v>
      </c>
      <c r="D47" s="16" t="s">
        <v>216</v>
      </c>
      <c r="E47" s="105" t="s">
        <v>217</v>
      </c>
      <c r="F47" s="142" t="s">
        <v>319</v>
      </c>
      <c r="G47" s="24" t="s">
        <v>323</v>
      </c>
      <c r="H47" s="1021">
        <v>360</v>
      </c>
      <c r="I47" s="763"/>
      <c r="J47" s="298"/>
    </row>
    <row r="48" spans="1:10" ht="15.75" thickBot="1" x14ac:dyDescent="0.3">
      <c r="A48" s="1238"/>
      <c r="B48" s="1235"/>
      <c r="C48" s="211" t="s">
        <v>218</v>
      </c>
      <c r="D48" s="6"/>
      <c r="E48" s="211"/>
      <c r="F48" s="468"/>
      <c r="G48" s="392"/>
      <c r="H48" s="399"/>
      <c r="I48" s="336"/>
      <c r="J48" s="298"/>
    </row>
    <row r="49" spans="1:12" ht="15.75" hidden="1" thickBot="1" x14ac:dyDescent="0.3">
      <c r="A49" s="1238"/>
      <c r="B49" s="1236"/>
      <c r="C49" s="472"/>
      <c r="D49" s="469"/>
      <c r="E49" s="469"/>
      <c r="F49" s="468"/>
      <c r="G49" s="392"/>
      <c r="H49" s="399"/>
      <c r="I49" s="336"/>
      <c r="J49" s="298"/>
    </row>
    <row r="50" spans="1:12" hidden="1" x14ac:dyDescent="0.25">
      <c r="A50" s="1239"/>
      <c r="B50" s="1233" t="s">
        <v>34</v>
      </c>
      <c r="C50" s="16"/>
      <c r="D50" s="105"/>
      <c r="E50" s="16"/>
      <c r="F50" s="906"/>
      <c r="G50" s="24"/>
      <c r="H50" s="70"/>
      <c r="I50" s="336"/>
      <c r="J50" s="298"/>
    </row>
    <row r="51" spans="1:12" hidden="1" x14ac:dyDescent="0.25">
      <c r="A51" s="1239"/>
      <c r="B51" s="1235"/>
      <c r="C51" s="26"/>
      <c r="D51" s="211"/>
      <c r="E51" s="6"/>
      <c r="F51" s="218"/>
      <c r="G51" s="388"/>
      <c r="H51" s="395"/>
      <c r="I51" s="336"/>
      <c r="J51" s="298"/>
    </row>
    <row r="52" spans="1:12" ht="15.75" hidden="1" thickBot="1" x14ac:dyDescent="0.3">
      <c r="A52" s="1240"/>
      <c r="B52" s="1236"/>
      <c r="C52" s="217"/>
      <c r="D52" s="452"/>
      <c r="E52" s="452"/>
      <c r="F52" s="217"/>
      <c r="G52" s="470"/>
      <c r="H52" s="471"/>
      <c r="I52" s="336"/>
      <c r="J52" s="298"/>
    </row>
    <row r="53" spans="1:12" ht="15.75" thickBot="1" x14ac:dyDescent="0.3">
      <c r="A53" s="1241" t="s">
        <v>61</v>
      </c>
      <c r="B53" s="1242"/>
      <c r="C53" s="1242"/>
      <c r="D53" s="1242"/>
      <c r="E53" s="1242"/>
      <c r="F53" s="1242"/>
      <c r="G53" s="1243"/>
      <c r="H53" s="527">
        <f>SUM(H42:H52)</f>
        <v>3240</v>
      </c>
      <c r="I53" s="527">
        <f t="shared" ref="I53:J53" si="3">SUM(I42:I52)</f>
        <v>0</v>
      </c>
      <c r="J53" s="527">
        <f t="shared" si="3"/>
        <v>0</v>
      </c>
    </row>
    <row r="54" spans="1:12" ht="15.75" thickBot="1" x14ac:dyDescent="0.3">
      <c r="A54" s="1241" t="s">
        <v>26</v>
      </c>
      <c r="B54" s="1242"/>
      <c r="C54" s="1242"/>
      <c r="D54" s="1242"/>
      <c r="E54" s="1242"/>
      <c r="F54" s="1242"/>
      <c r="G54" s="1243"/>
      <c r="H54" s="527">
        <f>H19+H29+H53+H41+H23</f>
        <v>51584.399999999994</v>
      </c>
      <c r="I54" s="527">
        <f>I19+I29+I53+I41+I23</f>
        <v>0</v>
      </c>
      <c r="J54" s="527">
        <f>J19+J29+J53+J41+J23</f>
        <v>0</v>
      </c>
    </row>
    <row r="56" spans="1:12" x14ac:dyDescent="0.25">
      <c r="L56" s="44"/>
    </row>
  </sheetData>
  <mergeCells count="18">
    <mergeCell ref="A41:G41"/>
    <mergeCell ref="C9:C10"/>
    <mergeCell ref="H9:H10"/>
    <mergeCell ref="A11:A17"/>
    <mergeCell ref="B11:B13"/>
    <mergeCell ref="B15:B17"/>
    <mergeCell ref="A19:G19"/>
    <mergeCell ref="A23:G23"/>
    <mergeCell ref="A29:G29"/>
    <mergeCell ref="B30:B31"/>
    <mergeCell ref="B32:B33"/>
    <mergeCell ref="B38:B40"/>
    <mergeCell ref="B42:B45"/>
    <mergeCell ref="A47:A52"/>
    <mergeCell ref="B47:B49"/>
    <mergeCell ref="A53:G53"/>
    <mergeCell ref="A54:G54"/>
    <mergeCell ref="B50:B52"/>
  </mergeCells>
  <pageMargins left="0" right="0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1"/>
  <sheetViews>
    <sheetView workbookViewId="0">
      <selection activeCell="A11" sqref="A11:XFD12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x14ac:dyDescent="0.25">
      <c r="B3" s="9" t="s">
        <v>105</v>
      </c>
    </row>
    <row r="4" spans="2:11" ht="15.75" x14ac:dyDescent="0.25">
      <c r="B4" s="13"/>
      <c r="C4" s="13"/>
      <c r="D4" s="13"/>
      <c r="E4" s="14" t="s">
        <v>138</v>
      </c>
      <c r="F4" s="14"/>
      <c r="G4" s="13"/>
      <c r="H4" s="15" t="s">
        <v>15</v>
      </c>
      <c r="I4" s="15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213" t="s">
        <v>33</v>
      </c>
      <c r="E7" s="2" t="s">
        <v>2</v>
      </c>
      <c r="F7" s="3" t="s">
        <v>3</v>
      </c>
      <c r="G7" s="3" t="s">
        <v>12</v>
      </c>
      <c r="H7" s="272" t="s">
        <v>4</v>
      </c>
      <c r="I7" s="282" t="s">
        <v>79</v>
      </c>
      <c r="J7" s="899" t="s">
        <v>78</v>
      </c>
      <c r="K7" s="366" t="s">
        <v>99</v>
      </c>
    </row>
    <row r="8" spans="2:11" ht="15.75" thickBot="1" x14ac:dyDescent="0.3">
      <c r="B8" s="17" t="s">
        <v>5</v>
      </c>
      <c r="C8" s="4"/>
      <c r="D8" s="4"/>
      <c r="E8" s="4"/>
      <c r="F8" s="4" t="s">
        <v>6</v>
      </c>
      <c r="G8" s="4" t="s">
        <v>11</v>
      </c>
      <c r="H8" s="273" t="s">
        <v>7</v>
      </c>
      <c r="I8" s="95" t="s">
        <v>9</v>
      </c>
      <c r="J8" s="900" t="s">
        <v>76</v>
      </c>
      <c r="K8" s="839" t="s">
        <v>100</v>
      </c>
    </row>
    <row r="9" spans="2:11" hidden="1" x14ac:dyDescent="0.25">
      <c r="B9" s="209">
        <v>1</v>
      </c>
      <c r="C9" s="498" t="s">
        <v>103</v>
      </c>
      <c r="D9" s="246"/>
      <c r="E9" s="16"/>
      <c r="F9" s="105"/>
      <c r="G9" s="207"/>
      <c r="H9" s="249"/>
      <c r="I9" s="437"/>
      <c r="J9" s="735"/>
      <c r="K9" s="833"/>
    </row>
    <row r="10" spans="2:11" ht="15.75" hidden="1" thickBot="1" x14ac:dyDescent="0.3">
      <c r="B10" s="95"/>
      <c r="C10" s="649"/>
      <c r="D10" s="182"/>
      <c r="E10" s="6"/>
      <c r="F10" s="211"/>
      <c r="G10" s="658"/>
      <c r="H10" s="249"/>
      <c r="I10" s="697"/>
      <c r="J10" s="696"/>
      <c r="K10" s="834"/>
    </row>
    <row r="11" spans="2:11" hidden="1" x14ac:dyDescent="0.25">
      <c r="B11" s="209">
        <v>2</v>
      </c>
      <c r="C11" s="498" t="s">
        <v>43</v>
      </c>
      <c r="D11" s="211"/>
      <c r="E11" s="211"/>
      <c r="F11" s="211"/>
      <c r="G11" s="207"/>
      <c r="H11" s="24"/>
      <c r="I11" s="49"/>
      <c r="J11" s="696"/>
      <c r="K11" s="834"/>
    </row>
    <row r="12" spans="2:11" ht="15.75" hidden="1" thickBot="1" x14ac:dyDescent="0.3">
      <c r="B12" s="81"/>
      <c r="C12" s="649"/>
      <c r="D12" s="211"/>
      <c r="E12" s="211"/>
      <c r="F12" s="211"/>
      <c r="G12" s="644"/>
      <c r="H12" s="289"/>
      <c r="I12" s="321"/>
      <c r="J12" s="715"/>
      <c r="K12" s="243"/>
    </row>
    <row r="13" spans="2:11" ht="15.75" thickBot="1" x14ac:dyDescent="0.3">
      <c r="B13" s="1106" t="s">
        <v>108</v>
      </c>
      <c r="C13" s="1062"/>
      <c r="D13" s="1062"/>
      <c r="E13" s="1062"/>
      <c r="F13" s="1062"/>
      <c r="G13" s="1062"/>
      <c r="H13" s="1062"/>
      <c r="I13" s="512">
        <f>I11+I9</f>
        <v>0</v>
      </c>
      <c r="J13" s="901">
        <f t="shared" ref="J13:K13" si="0">J11+J9</f>
        <v>0</v>
      </c>
      <c r="K13" s="512">
        <f t="shared" si="0"/>
        <v>0</v>
      </c>
    </row>
    <row r="14" spans="2:11" x14ac:dyDescent="0.25">
      <c r="B14" s="209">
        <v>1</v>
      </c>
      <c r="C14" s="652" t="s">
        <v>67</v>
      </c>
      <c r="D14" s="105" t="s">
        <v>169</v>
      </c>
      <c r="E14" s="16" t="s">
        <v>216</v>
      </c>
      <c r="F14" s="105" t="s">
        <v>217</v>
      </c>
      <c r="G14" s="142" t="s">
        <v>129</v>
      </c>
      <c r="H14" s="24" t="s">
        <v>244</v>
      </c>
      <c r="I14" s="70">
        <v>533.66</v>
      </c>
      <c r="J14" s="142"/>
      <c r="K14" s="833"/>
    </row>
    <row r="15" spans="2:11" ht="15.75" thickBot="1" x14ac:dyDescent="0.3">
      <c r="B15" s="81"/>
      <c r="C15" s="414" t="s">
        <v>66</v>
      </c>
      <c r="D15" s="211" t="s">
        <v>218</v>
      </c>
      <c r="E15" s="6"/>
      <c r="F15" s="211"/>
      <c r="G15" s="142"/>
      <c r="H15" s="24"/>
      <c r="I15" s="70"/>
      <c r="J15" s="142"/>
      <c r="K15" s="834"/>
    </row>
    <row r="16" spans="2:11" ht="15.75" hidden="1" thickBot="1" x14ac:dyDescent="0.3">
      <c r="B16" s="403"/>
      <c r="C16" s="619"/>
      <c r="D16" s="28"/>
      <c r="E16" s="23"/>
      <c r="F16" s="23"/>
      <c r="G16" s="142"/>
      <c r="H16" s="249"/>
      <c r="I16" s="437"/>
      <c r="J16" s="494"/>
      <c r="K16" s="834"/>
    </row>
    <row r="17" spans="2:11" x14ac:dyDescent="0.25">
      <c r="B17" s="5">
        <v>2</v>
      </c>
      <c r="C17" s="620" t="s">
        <v>67</v>
      </c>
      <c r="D17" s="105" t="s">
        <v>169</v>
      </c>
      <c r="E17" s="16" t="s">
        <v>121</v>
      </c>
      <c r="F17" s="105" t="s">
        <v>220</v>
      </c>
      <c r="G17" s="142" t="s">
        <v>129</v>
      </c>
      <c r="H17" s="1042" t="s">
        <v>245</v>
      </c>
      <c r="I17" s="41">
        <v>27.83</v>
      </c>
      <c r="J17" s="142"/>
      <c r="K17" s="834"/>
    </row>
    <row r="18" spans="2:11" ht="15.75" thickBot="1" x14ac:dyDescent="0.3">
      <c r="B18" s="403"/>
      <c r="C18" s="619" t="s">
        <v>66</v>
      </c>
      <c r="D18" s="211" t="s">
        <v>221</v>
      </c>
      <c r="E18" s="6"/>
      <c r="F18" s="211"/>
      <c r="G18" s="248"/>
      <c r="H18" s="278"/>
      <c r="I18" s="323"/>
      <c r="J18" s="374"/>
      <c r="K18" s="834"/>
    </row>
    <row r="19" spans="2:11" x14ac:dyDescent="0.25">
      <c r="B19" s="1261">
        <v>3</v>
      </c>
      <c r="C19" s="1228" t="s">
        <v>34</v>
      </c>
      <c r="D19" s="105" t="s">
        <v>169</v>
      </c>
      <c r="E19" s="6" t="s">
        <v>123</v>
      </c>
      <c r="F19" s="105" t="s">
        <v>223</v>
      </c>
      <c r="G19" s="142" t="s">
        <v>129</v>
      </c>
      <c r="H19" s="52" t="s">
        <v>246</v>
      </c>
      <c r="I19" s="70">
        <v>758</v>
      </c>
      <c r="J19" s="142"/>
      <c r="K19" s="834"/>
    </row>
    <row r="20" spans="2:11" ht="15.75" thickBot="1" x14ac:dyDescent="0.3">
      <c r="B20" s="1262"/>
      <c r="C20" s="1231"/>
      <c r="D20" s="211" t="s">
        <v>224</v>
      </c>
      <c r="E20" s="6"/>
      <c r="F20" s="211"/>
      <c r="G20" s="142"/>
      <c r="H20" s="24"/>
      <c r="I20" s="70"/>
      <c r="J20" s="694"/>
      <c r="K20" s="834"/>
    </row>
    <row r="21" spans="2:11" hidden="1" x14ac:dyDescent="0.25">
      <c r="B21" s="1263"/>
      <c r="C21" s="1231"/>
      <c r="D21" s="105"/>
      <c r="E21" s="16"/>
      <c r="F21" s="105"/>
      <c r="G21" s="142"/>
      <c r="H21" s="249"/>
      <c r="I21" s="437"/>
      <c r="J21" s="694"/>
      <c r="K21" s="834"/>
    </row>
    <row r="22" spans="2:11" hidden="1" x14ac:dyDescent="0.25">
      <c r="B22" s="1263"/>
      <c r="C22" s="1231"/>
      <c r="D22" s="211"/>
      <c r="E22" s="6"/>
      <c r="F22" s="211"/>
      <c r="G22" s="207"/>
      <c r="H22" s="249"/>
      <c r="I22" s="437"/>
      <c r="J22" s="694"/>
      <c r="K22" s="834"/>
    </row>
    <row r="23" spans="2:11" ht="15.75" hidden="1" thickBot="1" x14ac:dyDescent="0.3">
      <c r="B23" s="1264"/>
      <c r="C23" s="1211"/>
      <c r="D23" s="91"/>
      <c r="E23" s="449"/>
      <c r="F23" s="448"/>
      <c r="G23" s="210"/>
      <c r="H23" s="275"/>
      <c r="I23" s="322"/>
      <c r="J23" s="694"/>
      <c r="K23" s="834"/>
    </row>
    <row r="24" spans="2:11" x14ac:dyDescent="0.25">
      <c r="B24" s="419">
        <v>4</v>
      </c>
      <c r="C24" s="1265" t="s">
        <v>34</v>
      </c>
      <c r="D24" s="105" t="s">
        <v>169</v>
      </c>
      <c r="E24" s="16" t="s">
        <v>120</v>
      </c>
      <c r="F24" s="105" t="s">
        <v>226</v>
      </c>
      <c r="G24" s="142" t="s">
        <v>129</v>
      </c>
      <c r="H24" s="24" t="s">
        <v>247</v>
      </c>
      <c r="I24" s="70">
        <v>236.49</v>
      </c>
      <c r="J24" s="142"/>
      <c r="K24" s="834"/>
    </row>
    <row r="25" spans="2:11" ht="15.75" thickBot="1" x14ac:dyDescent="0.3">
      <c r="B25" s="419"/>
      <c r="C25" s="1265"/>
      <c r="D25" s="211" t="s">
        <v>227</v>
      </c>
      <c r="E25" s="6"/>
      <c r="F25" s="211"/>
      <c r="G25" s="142" t="s">
        <v>129</v>
      </c>
      <c r="H25" s="24" t="s">
        <v>248</v>
      </c>
      <c r="I25" s="70">
        <v>206.21</v>
      </c>
      <c r="J25" s="694"/>
      <c r="K25" s="834"/>
    </row>
    <row r="26" spans="2:11" hidden="1" x14ac:dyDescent="0.25">
      <c r="B26" s="419"/>
      <c r="C26" s="1265"/>
      <c r="D26" s="107"/>
      <c r="E26" s="211"/>
      <c r="F26" s="211"/>
      <c r="G26" s="207"/>
      <c r="H26" s="249"/>
      <c r="I26" s="437"/>
      <c r="J26" s="694"/>
      <c r="K26" s="834"/>
    </row>
    <row r="27" spans="2:11" ht="15.75" hidden="1" thickBot="1" x14ac:dyDescent="0.3">
      <c r="B27" s="242"/>
      <c r="C27" s="1266"/>
      <c r="D27" s="104"/>
      <c r="E27" s="91"/>
      <c r="F27" s="91"/>
      <c r="G27" s="144"/>
      <c r="H27" s="275"/>
      <c r="I27" s="323"/>
      <c r="J27" s="374"/>
      <c r="K27" s="834"/>
    </row>
    <row r="28" spans="2:11" x14ac:dyDescent="0.25">
      <c r="B28" s="419">
        <v>5</v>
      </c>
      <c r="C28" s="653" t="s">
        <v>67</v>
      </c>
      <c r="D28" s="103" t="s">
        <v>169</v>
      </c>
      <c r="E28" s="16" t="s">
        <v>127</v>
      </c>
      <c r="F28" s="105" t="s">
        <v>235</v>
      </c>
      <c r="G28" s="142" t="s">
        <v>129</v>
      </c>
      <c r="H28" s="24" t="s">
        <v>252</v>
      </c>
      <c r="I28" s="1005">
        <v>3058.57</v>
      </c>
      <c r="J28" s="142"/>
      <c r="K28" s="834"/>
    </row>
    <row r="29" spans="2:11" ht="15.75" thickBot="1" x14ac:dyDescent="0.3">
      <c r="B29" s="419"/>
      <c r="C29" s="413" t="s">
        <v>66</v>
      </c>
      <c r="D29" s="107" t="s">
        <v>236</v>
      </c>
      <c r="E29" s="6"/>
      <c r="F29" s="211"/>
      <c r="G29" s="210"/>
      <c r="H29" s="21"/>
      <c r="I29" s="294"/>
      <c r="J29" s="696"/>
      <c r="K29" s="834"/>
    </row>
    <row r="30" spans="2:11" x14ac:dyDescent="0.25">
      <c r="B30" s="404">
        <v>5</v>
      </c>
      <c r="C30" s="1067" t="s">
        <v>34</v>
      </c>
      <c r="D30" s="105" t="s">
        <v>169</v>
      </c>
      <c r="E30" s="16" t="s">
        <v>122</v>
      </c>
      <c r="F30" s="105" t="s">
        <v>230</v>
      </c>
      <c r="G30" s="142" t="s">
        <v>129</v>
      </c>
      <c r="H30" s="24" t="s">
        <v>249</v>
      </c>
      <c r="I30" s="70">
        <v>984.94</v>
      </c>
      <c r="J30" s="696"/>
      <c r="K30" s="834"/>
    </row>
    <row r="31" spans="2:11" x14ac:dyDescent="0.25">
      <c r="B31" s="419"/>
      <c r="C31" s="1267"/>
      <c r="D31" s="107" t="s">
        <v>231</v>
      </c>
      <c r="E31" s="6"/>
      <c r="F31" s="211"/>
      <c r="G31" s="142" t="s">
        <v>129</v>
      </c>
      <c r="H31" s="52" t="s">
        <v>250</v>
      </c>
      <c r="I31" s="70">
        <v>1153.0999999999999</v>
      </c>
      <c r="J31" s="696"/>
      <c r="K31" s="834"/>
    </row>
    <row r="32" spans="2:11" ht="15.75" thickBot="1" x14ac:dyDescent="0.3">
      <c r="B32" s="242"/>
      <c r="C32" s="1068"/>
      <c r="D32" s="91"/>
      <c r="E32" s="91"/>
      <c r="F32" s="91"/>
      <c r="G32" s="142" t="s">
        <v>129</v>
      </c>
      <c r="H32" s="24" t="s">
        <v>251</v>
      </c>
      <c r="I32" s="70">
        <v>793.97</v>
      </c>
      <c r="J32" s="715"/>
      <c r="K32" s="243"/>
    </row>
    <row r="33" spans="2:11" ht="15.75" thickBot="1" x14ac:dyDescent="0.3">
      <c r="B33" s="1072" t="s">
        <v>28</v>
      </c>
      <c r="C33" s="1073"/>
      <c r="D33" s="1073"/>
      <c r="E33" s="1073"/>
      <c r="F33" s="1073"/>
      <c r="G33" s="1073"/>
      <c r="H33" s="1073"/>
      <c r="I33" s="523">
        <f>SUM(I14:I32)</f>
        <v>7752.7700000000013</v>
      </c>
      <c r="J33" s="902">
        <f t="shared" ref="J33:K33" si="1">SUM(J14:J29)</f>
        <v>0</v>
      </c>
      <c r="K33" s="523">
        <f t="shared" si="1"/>
        <v>0</v>
      </c>
    </row>
    <row r="34" spans="2:11" x14ac:dyDescent="0.25">
      <c r="B34" s="836">
        <v>1</v>
      </c>
      <c r="C34" s="268" t="s">
        <v>55</v>
      </c>
      <c r="D34" s="105" t="s">
        <v>169</v>
      </c>
      <c r="E34" s="105" t="s">
        <v>124</v>
      </c>
      <c r="F34" s="105" t="s">
        <v>240</v>
      </c>
      <c r="G34" s="1040" t="s">
        <v>242</v>
      </c>
      <c r="H34" s="1041" t="s">
        <v>243</v>
      </c>
      <c r="I34" s="96">
        <v>2285.2800000000002</v>
      </c>
      <c r="J34" s="316"/>
      <c r="K34" s="356"/>
    </row>
    <row r="35" spans="2:11" ht="15.75" thickBot="1" x14ac:dyDescent="0.3">
      <c r="B35" s="176"/>
      <c r="C35" s="269" t="s">
        <v>56</v>
      </c>
      <c r="D35" s="211" t="s">
        <v>241</v>
      </c>
      <c r="E35" s="211"/>
      <c r="F35" s="211"/>
      <c r="G35" s="513"/>
      <c r="H35" s="249"/>
      <c r="I35" s="300"/>
      <c r="J35" s="696"/>
      <c r="K35" s="834"/>
    </row>
    <row r="36" spans="2:11" hidden="1" x14ac:dyDescent="0.25">
      <c r="B36" s="151">
        <v>2</v>
      </c>
      <c r="C36" s="268" t="s">
        <v>55</v>
      </c>
      <c r="D36" s="105"/>
      <c r="E36" s="16"/>
      <c r="F36" s="105"/>
      <c r="G36" s="513"/>
      <c r="H36" s="24"/>
      <c r="I36" s="49"/>
      <c r="J36" s="722"/>
      <c r="K36" s="834"/>
    </row>
    <row r="37" spans="2:11" ht="15.75" hidden="1" thickBot="1" x14ac:dyDescent="0.3">
      <c r="B37" s="176"/>
      <c r="C37" s="269" t="s">
        <v>56</v>
      </c>
      <c r="D37" s="107"/>
      <c r="E37" s="6"/>
      <c r="F37" s="211"/>
      <c r="G37" s="302"/>
      <c r="H37" s="278"/>
      <c r="I37" s="320"/>
      <c r="J37" s="696"/>
      <c r="K37" s="834"/>
    </row>
    <row r="38" spans="2:11" hidden="1" x14ac:dyDescent="0.25">
      <c r="B38" s="837">
        <v>2</v>
      </c>
      <c r="C38" s="338" t="s">
        <v>55</v>
      </c>
      <c r="D38" s="105"/>
      <c r="E38" s="16"/>
      <c r="F38" s="105"/>
      <c r="G38" s="513"/>
      <c r="H38" s="24"/>
      <c r="I38" s="49"/>
      <c r="J38" s="420"/>
      <c r="K38" s="287"/>
    </row>
    <row r="39" spans="2:11" ht="15.75" hidden="1" thickBot="1" x14ac:dyDescent="0.3">
      <c r="B39" s="99"/>
      <c r="C39" s="529" t="s">
        <v>56</v>
      </c>
      <c r="D39" s="211"/>
      <c r="E39" s="6"/>
      <c r="F39" s="211"/>
      <c r="G39" s="963"/>
      <c r="H39" s="276"/>
      <c r="I39" s="321"/>
      <c r="J39" s="696"/>
      <c r="K39" s="834"/>
    </row>
    <row r="40" spans="2:11" hidden="1" x14ac:dyDescent="0.25">
      <c r="B40" s="151"/>
      <c r="C40" s="992" t="s">
        <v>55</v>
      </c>
      <c r="D40" s="105"/>
      <c r="E40" s="16"/>
      <c r="F40" s="105"/>
      <c r="G40" s="891"/>
      <c r="H40" s="29"/>
      <c r="I40" s="629"/>
      <c r="J40" s="336"/>
      <c r="K40" s="989"/>
    </row>
    <row r="41" spans="2:11" ht="15.75" hidden="1" thickBot="1" x14ac:dyDescent="0.3">
      <c r="B41" s="176"/>
      <c r="C41" s="164" t="s">
        <v>56</v>
      </c>
      <c r="D41" s="211"/>
      <c r="E41" s="6"/>
      <c r="F41" s="211"/>
      <c r="G41" s="994"/>
      <c r="H41" s="64"/>
      <c r="I41" s="995"/>
      <c r="J41" s="336"/>
      <c r="K41" s="989"/>
    </row>
    <row r="42" spans="2:11" hidden="1" x14ac:dyDescent="0.25">
      <c r="B42" s="99"/>
      <c r="C42" s="338" t="s">
        <v>55</v>
      </c>
      <c r="D42" s="105"/>
      <c r="E42" s="16"/>
      <c r="F42" s="105"/>
      <c r="G42" s="891"/>
      <c r="H42" s="29"/>
      <c r="I42" s="629"/>
      <c r="J42" s="336"/>
      <c r="K42" s="989"/>
    </row>
    <row r="43" spans="2:11" ht="15.75" hidden="1" thickBot="1" x14ac:dyDescent="0.3">
      <c r="B43" s="99"/>
      <c r="C43" s="529" t="s">
        <v>56</v>
      </c>
      <c r="D43" s="107"/>
      <c r="E43" s="6"/>
      <c r="F43" s="211"/>
      <c r="G43" s="940"/>
      <c r="H43" s="111"/>
      <c r="I43" s="991"/>
      <c r="J43" s="336"/>
      <c r="K43" s="989"/>
    </row>
    <row r="44" spans="2:11" hidden="1" x14ac:dyDescent="0.25">
      <c r="B44" s="151">
        <v>3</v>
      </c>
      <c r="C44" s="268" t="s">
        <v>55</v>
      </c>
      <c r="D44" s="103"/>
      <c r="E44" s="16"/>
      <c r="F44" s="105"/>
      <c r="G44" s="891"/>
      <c r="H44" s="815"/>
      <c r="I44" s="996"/>
      <c r="J44" s="722"/>
      <c r="K44" s="298"/>
    </row>
    <row r="45" spans="2:11" ht="15.75" hidden="1" thickBot="1" x14ac:dyDescent="0.3">
      <c r="B45" s="176"/>
      <c r="C45" s="269" t="s">
        <v>56</v>
      </c>
      <c r="D45" s="107"/>
      <c r="E45" s="6"/>
      <c r="F45" s="211"/>
      <c r="G45" s="964"/>
      <c r="H45" s="275"/>
      <c r="I45" s="323"/>
      <c r="J45" s="696"/>
      <c r="K45" s="834"/>
    </row>
    <row r="46" spans="2:11" hidden="1" x14ac:dyDescent="0.25">
      <c r="B46" s="99"/>
      <c r="C46" s="268" t="s">
        <v>55</v>
      </c>
      <c r="D46" s="155"/>
      <c r="E46" s="16"/>
      <c r="F46" s="105"/>
      <c r="G46" s="891"/>
      <c r="H46" s="29"/>
      <c r="I46" s="629"/>
      <c r="J46" s="696"/>
      <c r="K46" s="989"/>
    </row>
    <row r="47" spans="2:11" ht="15.75" hidden="1" thickBot="1" x14ac:dyDescent="0.3">
      <c r="B47" s="99"/>
      <c r="C47" s="269" t="s">
        <v>56</v>
      </c>
      <c r="D47" s="107"/>
      <c r="E47" s="6"/>
      <c r="F47" s="211"/>
      <c r="G47" s="997"/>
      <c r="H47" s="276"/>
      <c r="I47" s="433"/>
      <c r="J47" s="696"/>
      <c r="K47" s="989"/>
    </row>
    <row r="48" spans="2:11" hidden="1" x14ac:dyDescent="0.25">
      <c r="B48" s="99"/>
      <c r="C48" s="268" t="s">
        <v>55</v>
      </c>
      <c r="D48" s="103"/>
      <c r="E48" s="16"/>
      <c r="F48" s="105"/>
      <c r="G48" s="891"/>
      <c r="H48" s="815"/>
      <c r="I48" s="996"/>
      <c r="J48" s="696"/>
      <c r="K48" s="834"/>
    </row>
    <row r="49" spans="2:15" ht="15.75" hidden="1" thickBot="1" x14ac:dyDescent="0.3">
      <c r="B49" s="176"/>
      <c r="C49" s="269" t="s">
        <v>56</v>
      </c>
      <c r="D49" s="107"/>
      <c r="E49" s="6"/>
      <c r="F49" s="211"/>
      <c r="G49" s="301"/>
      <c r="H49" s="305"/>
      <c r="I49" s="319"/>
      <c r="J49" s="696"/>
      <c r="K49" s="834"/>
    </row>
    <row r="50" spans="2:15" ht="15.75" hidden="1" thickBot="1" x14ac:dyDescent="0.3">
      <c r="B50" s="265"/>
      <c r="C50" s="266"/>
      <c r="D50" s="178"/>
      <c r="E50" s="8"/>
      <c r="F50" s="195"/>
      <c r="G50" s="267"/>
      <c r="H50" s="23"/>
      <c r="I50" s="324"/>
      <c r="J50" s="715"/>
      <c r="K50" s="243"/>
    </row>
    <row r="51" spans="2:15" ht="15.75" thickBot="1" x14ac:dyDescent="0.3">
      <c r="B51" s="1106" t="s">
        <v>57</v>
      </c>
      <c r="C51" s="1062"/>
      <c r="D51" s="1062"/>
      <c r="E51" s="1062"/>
      <c r="F51" s="1062"/>
      <c r="G51" s="1150"/>
      <c r="H51" s="1150"/>
      <c r="I51" s="510">
        <f>SUM(I34:I50)</f>
        <v>2285.2800000000002</v>
      </c>
      <c r="J51" s="539">
        <f t="shared" ref="J51:K51" si="2">SUM(J34:J50)</f>
        <v>0</v>
      </c>
      <c r="K51" s="631">
        <f t="shared" si="2"/>
        <v>0</v>
      </c>
    </row>
    <row r="52" spans="2:15" hidden="1" x14ac:dyDescent="0.25">
      <c r="B52" s="769">
        <v>1</v>
      </c>
      <c r="C52" s="832" t="s">
        <v>87</v>
      </c>
      <c r="D52" s="103"/>
      <c r="E52" s="16"/>
      <c r="F52" s="105"/>
      <c r="G52" s="428"/>
      <c r="H52" s="29"/>
      <c r="I52" s="79"/>
      <c r="J52" s="903"/>
      <c r="K52" s="833"/>
    </row>
    <row r="53" spans="2:15" ht="15.75" hidden="1" thickBot="1" x14ac:dyDescent="0.3">
      <c r="B53" s="770"/>
      <c r="C53" s="262"/>
      <c r="D53" s="107"/>
      <c r="E53" s="6"/>
      <c r="F53" s="211"/>
      <c r="G53" s="39"/>
      <c r="H53" s="24"/>
      <c r="I53" s="70"/>
      <c r="J53" s="156"/>
      <c r="K53" s="834"/>
    </row>
    <row r="54" spans="2:15" hidden="1" x14ac:dyDescent="0.25">
      <c r="B54" s="929">
        <v>2</v>
      </c>
      <c r="C54" s="930" t="s">
        <v>87</v>
      </c>
      <c r="D54" s="105"/>
      <c r="E54" s="16"/>
      <c r="F54" s="105"/>
      <c r="G54" s="39"/>
      <c r="H54" s="24"/>
      <c r="I54" s="70"/>
      <c r="J54" s="694"/>
      <c r="K54" s="70"/>
      <c r="O54" s="44"/>
    </row>
    <row r="55" spans="2:15" ht="15.75" hidden="1" thickBot="1" x14ac:dyDescent="0.3">
      <c r="B55" s="932"/>
      <c r="C55" s="418"/>
      <c r="D55" s="211"/>
      <c r="E55" s="6"/>
      <c r="F55" s="211"/>
      <c r="G55" s="39"/>
      <c r="H55" s="24"/>
      <c r="I55" s="70"/>
      <c r="J55" s="694"/>
      <c r="K55" s="494"/>
      <c r="O55" s="44"/>
    </row>
    <row r="56" spans="2:15" x14ac:dyDescent="0.25">
      <c r="B56" s="929">
        <v>3</v>
      </c>
      <c r="C56" s="930" t="s">
        <v>87</v>
      </c>
      <c r="D56" s="1003" t="s">
        <v>169</v>
      </c>
      <c r="E56" s="1011" t="s">
        <v>128</v>
      </c>
      <c r="F56" s="1003" t="s">
        <v>182</v>
      </c>
      <c r="G56" s="39" t="s">
        <v>129</v>
      </c>
      <c r="H56" s="24" t="s">
        <v>253</v>
      </c>
      <c r="I56" s="49">
        <v>418.41</v>
      </c>
      <c r="J56" s="694"/>
      <c r="K56" s="494"/>
      <c r="O56" s="44"/>
    </row>
    <row r="57" spans="2:15" ht="15.75" thickBot="1" x14ac:dyDescent="0.3">
      <c r="B57" s="932"/>
      <c r="C57" s="262"/>
      <c r="D57" s="211" t="s">
        <v>183</v>
      </c>
      <c r="E57" s="6"/>
      <c r="F57" s="211"/>
      <c r="G57" s="47"/>
      <c r="H57" s="21"/>
      <c r="I57" s="294"/>
      <c r="J57" s="694"/>
      <c r="K57" s="834"/>
    </row>
    <row r="58" spans="2:15" ht="15.75" thickBot="1" x14ac:dyDescent="0.3">
      <c r="B58" s="645"/>
      <c r="C58" s="418"/>
      <c r="D58" s="643" t="s">
        <v>86</v>
      </c>
      <c r="E58" s="643"/>
      <c r="F58" s="646"/>
      <c r="G58" s="645"/>
      <c r="H58" s="896"/>
      <c r="I58" s="509">
        <f>SUM(I52:I57)</f>
        <v>418.41</v>
      </c>
      <c r="J58" s="517">
        <f>SUM(J52:J57)</f>
        <v>0</v>
      </c>
      <c r="K58" s="510">
        <f>SUM(K52:K57)</f>
        <v>0</v>
      </c>
    </row>
    <row r="59" spans="2:15" hidden="1" x14ac:dyDescent="0.25">
      <c r="B59" s="647">
        <v>1</v>
      </c>
      <c r="C59" s="647" t="s">
        <v>45</v>
      </c>
      <c r="D59" s="105"/>
      <c r="E59" s="105"/>
      <c r="F59" s="105"/>
      <c r="G59" s="207"/>
      <c r="H59" s="277"/>
      <c r="I59" s="298"/>
      <c r="J59" s="735"/>
      <c r="K59" s="833"/>
    </row>
    <row r="60" spans="2:15" hidden="1" x14ac:dyDescent="0.25">
      <c r="B60" s="650"/>
      <c r="C60" s="656"/>
      <c r="D60" s="107"/>
      <c r="E60" s="211"/>
      <c r="F60" s="211"/>
      <c r="G60" s="207"/>
      <c r="H60" s="249"/>
      <c r="I60" s="300"/>
      <c r="J60" s="696"/>
      <c r="K60" s="834"/>
    </row>
    <row r="61" spans="2:15" hidden="1" x14ac:dyDescent="0.25">
      <c r="B61" s="650"/>
      <c r="C61" s="656"/>
      <c r="D61" s="211"/>
      <c r="E61" s="211"/>
      <c r="F61" s="211"/>
      <c r="G61" s="207"/>
      <c r="H61" s="277"/>
      <c r="I61" s="897"/>
      <c r="J61" s="696"/>
      <c r="K61" s="834"/>
    </row>
    <row r="62" spans="2:15" hidden="1" x14ac:dyDescent="0.25">
      <c r="B62" s="650"/>
      <c r="C62" s="656"/>
      <c r="D62" s="211"/>
      <c r="E62" s="211"/>
      <c r="F62" s="211"/>
      <c r="G62" s="207"/>
      <c r="H62" s="249"/>
      <c r="I62" s="300"/>
      <c r="J62" s="696"/>
      <c r="K62" s="834"/>
    </row>
    <row r="63" spans="2:15" hidden="1" x14ac:dyDescent="0.25">
      <c r="B63" s="650"/>
      <c r="C63" s="656"/>
      <c r="D63" s="590"/>
      <c r="E63" s="641"/>
      <c r="F63" s="183"/>
      <c r="G63" s="207"/>
      <c r="H63" s="692"/>
      <c r="I63" s="318"/>
      <c r="J63" s="696"/>
      <c r="K63" s="834"/>
    </row>
    <row r="64" spans="2:15" ht="15.75" hidden="1" thickBot="1" x14ac:dyDescent="0.3">
      <c r="B64" s="651"/>
      <c r="C64" s="657"/>
      <c r="D64" s="654"/>
      <c r="E64" s="638"/>
      <c r="F64" s="233"/>
      <c r="G64" s="307"/>
      <c r="H64" s="310"/>
      <c r="I64" s="109"/>
      <c r="J64" s="696"/>
      <c r="K64" s="834"/>
    </row>
    <row r="65" spans="2:11" hidden="1" x14ac:dyDescent="0.25">
      <c r="B65" s="650">
        <v>2</v>
      </c>
      <c r="C65" s="884" t="s">
        <v>45</v>
      </c>
      <c r="D65" s="27"/>
      <c r="E65" s="105"/>
      <c r="F65" s="381"/>
      <c r="G65" s="207"/>
      <c r="H65" s="249"/>
      <c r="I65" s="298"/>
      <c r="J65" s="696"/>
      <c r="K65" s="834"/>
    </row>
    <row r="66" spans="2:11" ht="15.75" hidden="1" thickBot="1" x14ac:dyDescent="0.3">
      <c r="B66" s="648"/>
      <c r="C66" s="657"/>
      <c r="D66" s="26"/>
      <c r="E66" s="211"/>
      <c r="F66" s="334"/>
      <c r="G66" s="210"/>
      <c r="H66" s="275"/>
      <c r="I66" s="320"/>
      <c r="J66" s="696"/>
      <c r="K66" s="834"/>
    </row>
    <row r="67" spans="2:11" hidden="1" x14ac:dyDescent="0.25">
      <c r="B67" s="1074">
        <v>2</v>
      </c>
      <c r="C67" s="1268"/>
      <c r="D67" s="16"/>
      <c r="E67" s="105"/>
      <c r="F67" s="16"/>
      <c r="G67" s="1076"/>
      <c r="H67" s="1077"/>
      <c r="I67" s="1069"/>
      <c r="J67" s="696"/>
      <c r="K67" s="834"/>
    </row>
    <row r="68" spans="2:11" ht="15.75" hidden="1" thickBot="1" x14ac:dyDescent="0.3">
      <c r="B68" s="1071"/>
      <c r="C68" s="1269"/>
      <c r="D68" s="6"/>
      <c r="E68" s="211"/>
      <c r="F68" s="6"/>
      <c r="G68" s="1059"/>
      <c r="H68" s="1078"/>
      <c r="I68" s="1059"/>
      <c r="J68" s="696"/>
      <c r="K68" s="834"/>
    </row>
    <row r="69" spans="2:11" ht="15.75" hidden="1" thickBot="1" x14ac:dyDescent="0.3">
      <c r="B69" s="1063">
        <v>3</v>
      </c>
      <c r="C69" s="1270"/>
      <c r="D69" s="1065"/>
      <c r="E69" s="1065"/>
      <c r="F69" s="1065"/>
      <c r="G69" s="640"/>
      <c r="H69" s="640"/>
      <c r="I69" s="63"/>
      <c r="J69" s="696"/>
      <c r="K69" s="834"/>
    </row>
    <row r="70" spans="2:11" ht="15.75" hidden="1" thickBot="1" x14ac:dyDescent="0.3">
      <c r="B70" s="1064"/>
      <c r="C70" s="1269"/>
      <c r="D70" s="1066"/>
      <c r="E70" s="1066"/>
      <c r="F70" s="1066"/>
      <c r="G70" s="640"/>
      <c r="H70" s="640"/>
      <c r="I70" s="35"/>
      <c r="J70" s="696"/>
      <c r="K70" s="834"/>
    </row>
    <row r="71" spans="2:11" hidden="1" x14ac:dyDescent="0.25">
      <c r="B71" s="133">
        <v>3</v>
      </c>
      <c r="C71" s="260"/>
      <c r="D71" s="642"/>
      <c r="E71" s="105"/>
      <c r="F71" s="112"/>
      <c r="G71" s="1076"/>
      <c r="H71" s="1271"/>
      <c r="I71" s="1058"/>
      <c r="J71" s="696"/>
      <c r="K71" s="834"/>
    </row>
    <row r="72" spans="2:11" ht="15.75" hidden="1" thickBot="1" x14ac:dyDescent="0.3">
      <c r="B72" s="362"/>
      <c r="C72" s="654"/>
      <c r="D72" s="654"/>
      <c r="E72" s="91"/>
      <c r="F72" s="132"/>
      <c r="G72" s="1059"/>
      <c r="H72" s="1272"/>
      <c r="I72" s="1059"/>
      <c r="J72" s="696"/>
      <c r="K72" s="834"/>
    </row>
    <row r="73" spans="2:11" ht="15.75" thickBot="1" x14ac:dyDescent="0.3">
      <c r="B73" s="1106" t="s">
        <v>20</v>
      </c>
      <c r="C73" s="1062"/>
      <c r="D73" s="1062"/>
      <c r="E73" s="1062"/>
      <c r="F73" s="1062"/>
      <c r="G73" s="1062"/>
      <c r="H73" s="1062"/>
      <c r="I73" s="524">
        <f>I71+I59+I64+I66+I67+I65+I60+I63+I62+I61</f>
        <v>0</v>
      </c>
      <c r="J73" s="696"/>
      <c r="K73" s="834"/>
    </row>
    <row r="74" spans="2:11" x14ac:dyDescent="0.25">
      <c r="B74" s="655">
        <v>1</v>
      </c>
      <c r="C74" s="655" t="s">
        <v>36</v>
      </c>
      <c r="D74" s="246" t="s">
        <v>169</v>
      </c>
      <c r="E74" s="105" t="s">
        <v>128</v>
      </c>
      <c r="F74" s="16" t="s">
        <v>170</v>
      </c>
      <c r="G74" s="70" t="s">
        <v>129</v>
      </c>
      <c r="H74" s="52" t="s">
        <v>256</v>
      </c>
      <c r="I74" s="197">
        <v>368.99</v>
      </c>
      <c r="J74" s="316"/>
      <c r="K74" s="834"/>
    </row>
    <row r="75" spans="2:11" x14ac:dyDescent="0.25">
      <c r="B75" s="139"/>
      <c r="C75" s="261"/>
      <c r="D75" s="182" t="s">
        <v>171</v>
      </c>
      <c r="E75" s="211"/>
      <c r="F75" s="6"/>
      <c r="G75" s="70" t="s">
        <v>129</v>
      </c>
      <c r="H75" s="52" t="s">
        <v>254</v>
      </c>
      <c r="I75" s="197">
        <v>417.52</v>
      </c>
      <c r="J75" s="316"/>
      <c r="K75" s="834"/>
    </row>
    <row r="76" spans="2:11" x14ac:dyDescent="0.25">
      <c r="B76" s="139"/>
      <c r="C76" s="261"/>
      <c r="D76" s="107"/>
      <c r="E76" s="211"/>
      <c r="F76" s="211"/>
      <c r="G76" s="70" t="s">
        <v>129</v>
      </c>
      <c r="H76" s="52" t="s">
        <v>255</v>
      </c>
      <c r="I76" s="197">
        <v>277.16000000000003</v>
      </c>
      <c r="J76" s="316"/>
      <c r="K76" s="197"/>
    </row>
    <row r="77" spans="2:11" ht="15.75" thickBot="1" x14ac:dyDescent="0.3">
      <c r="B77" s="139"/>
      <c r="C77" s="261"/>
      <c r="D77" s="107"/>
      <c r="E77" s="211"/>
      <c r="F77" s="211"/>
      <c r="G77" s="70" t="s">
        <v>129</v>
      </c>
      <c r="H77" s="24" t="s">
        <v>257</v>
      </c>
      <c r="I77" s="197">
        <v>1009.44</v>
      </c>
      <c r="J77" s="696"/>
      <c r="K77" s="834"/>
    </row>
    <row r="78" spans="2:11" hidden="1" x14ac:dyDescent="0.25">
      <c r="B78" s="139"/>
      <c r="C78" s="261"/>
      <c r="D78" s="107"/>
      <c r="E78" s="211"/>
      <c r="F78" s="211"/>
      <c r="G78" s="771"/>
      <c r="H78" s="249"/>
      <c r="I78" s="298"/>
      <c r="J78" s="696"/>
      <c r="K78" s="834"/>
    </row>
    <row r="79" spans="2:11" hidden="1" x14ac:dyDescent="0.25">
      <c r="B79" s="139"/>
      <c r="C79" s="261"/>
      <c r="D79" s="107"/>
      <c r="E79" s="211"/>
      <c r="F79" s="211"/>
      <c r="G79" s="207"/>
      <c r="H79" s="277"/>
      <c r="I79" s="298"/>
      <c r="J79" s="696"/>
      <c r="K79" s="834"/>
    </row>
    <row r="80" spans="2:11" ht="15.75" hidden="1" thickBot="1" x14ac:dyDescent="0.3">
      <c r="B80" s="139"/>
      <c r="C80" s="261"/>
      <c r="D80" s="107"/>
      <c r="E80" s="211"/>
      <c r="F80" s="211"/>
      <c r="G80" s="264"/>
      <c r="H80" s="304"/>
      <c r="I80" s="318"/>
      <c r="J80" s="696"/>
      <c r="K80" s="834"/>
    </row>
    <row r="81" spans="2:11" hidden="1" x14ac:dyDescent="0.25">
      <c r="B81" s="832">
        <v>1</v>
      </c>
      <c r="C81" s="832" t="s">
        <v>36</v>
      </c>
      <c r="D81" s="105"/>
      <c r="E81" s="105"/>
      <c r="F81" s="105"/>
      <c r="G81" s="232"/>
      <c r="H81" s="303"/>
      <c r="I81" s="297"/>
      <c r="J81" s="156"/>
      <c r="K81" s="834"/>
    </row>
    <row r="82" spans="2:11" ht="15.75" hidden="1" thickBot="1" x14ac:dyDescent="0.3">
      <c r="B82" s="418"/>
      <c r="C82" s="262"/>
      <c r="D82" s="91"/>
      <c r="E82" s="91"/>
      <c r="F82" s="91"/>
      <c r="G82" s="91"/>
      <c r="H82" s="835"/>
      <c r="I82" s="894"/>
      <c r="J82" s="696"/>
      <c r="K82" s="834"/>
    </row>
    <row r="83" spans="2:11" ht="15.75" hidden="1" thickBot="1" x14ac:dyDescent="0.3">
      <c r="B83" s="639">
        <v>2</v>
      </c>
      <c r="C83" s="260"/>
      <c r="D83" s="155"/>
      <c r="E83" s="260"/>
      <c r="F83" s="260"/>
      <c r="G83" s="103"/>
      <c r="H83" s="898"/>
      <c r="I83" s="905"/>
      <c r="J83" s="696"/>
      <c r="K83" s="834"/>
    </row>
    <row r="84" spans="2:11" ht="15.75" hidden="1" thickBot="1" x14ac:dyDescent="0.3">
      <c r="B84" s="164"/>
      <c r="C84" s="262"/>
      <c r="D84" s="166"/>
      <c r="E84" s="418"/>
      <c r="F84" s="418"/>
      <c r="G84" s="418"/>
      <c r="H84" s="895"/>
      <c r="I84" s="63"/>
      <c r="J84" s="715"/>
      <c r="K84" s="243"/>
    </row>
    <row r="85" spans="2:11" ht="15.75" thickBot="1" x14ac:dyDescent="0.3">
      <c r="B85" s="645"/>
      <c r="C85" s="1150" t="s">
        <v>19</v>
      </c>
      <c r="D85" s="1062"/>
      <c r="E85" s="1150"/>
      <c r="F85" s="1150"/>
      <c r="G85" s="1150"/>
      <c r="H85" s="1150"/>
      <c r="I85" s="524">
        <f>I83+I74+I80+I75+I76+I77+I78+I79+I81</f>
        <v>2073.11</v>
      </c>
      <c r="J85" s="610">
        <f t="shared" ref="J85:K85" si="3">J83+J74+J80+J75+J76+J77+J78+J79+J81</f>
        <v>0</v>
      </c>
      <c r="K85" s="838">
        <f t="shared" si="3"/>
        <v>0</v>
      </c>
    </row>
    <row r="86" spans="2:11" ht="16.5" thickBot="1" x14ac:dyDescent="0.3">
      <c r="B86" s="10"/>
      <c r="C86" s="11"/>
      <c r="D86" s="11"/>
      <c r="E86" s="1062" t="s">
        <v>50</v>
      </c>
      <c r="F86" s="1062"/>
      <c r="G86" s="11"/>
      <c r="H86" s="11"/>
      <c r="I86" s="633">
        <f>I13+I33+I51+I73+I58+I85</f>
        <v>12529.570000000002</v>
      </c>
      <c r="J86" s="904">
        <f>J13+J33+J51+J58+J85</f>
        <v>0</v>
      </c>
      <c r="K86" s="633">
        <f>K13+K33+K51+K73+K58+K85</f>
        <v>0</v>
      </c>
    </row>
    <row r="88" spans="2:11" x14ac:dyDescent="0.25">
      <c r="B88" s="9"/>
      <c r="D88" s="9"/>
      <c r="F88" s="9"/>
      <c r="H88" s="9"/>
    </row>
    <row r="91" spans="2:11" x14ac:dyDescent="0.25">
      <c r="H91" s="9"/>
    </row>
  </sheetData>
  <mergeCells count="23">
    <mergeCell ref="E86:F86"/>
    <mergeCell ref="I67:I68"/>
    <mergeCell ref="B69:B70"/>
    <mergeCell ref="C69:C70"/>
    <mergeCell ref="D69:D70"/>
    <mergeCell ref="E69:E70"/>
    <mergeCell ref="F69:F70"/>
    <mergeCell ref="G71:G72"/>
    <mergeCell ref="H71:H72"/>
    <mergeCell ref="I71:I72"/>
    <mergeCell ref="B73:H73"/>
    <mergeCell ref="C85:H85"/>
    <mergeCell ref="B51:H51"/>
    <mergeCell ref="B67:B68"/>
    <mergeCell ref="C67:C68"/>
    <mergeCell ref="G67:G68"/>
    <mergeCell ref="H67:H68"/>
    <mergeCell ref="B33:H33"/>
    <mergeCell ref="B13:H13"/>
    <mergeCell ref="B19:B23"/>
    <mergeCell ref="C19:C23"/>
    <mergeCell ref="C24:C27"/>
    <mergeCell ref="C30:C32"/>
  </mergeCells>
  <pageMargins left="0.2" right="0" top="0" bottom="0" header="0.3" footer="0.3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8"/>
  <sheetViews>
    <sheetView workbookViewId="0">
      <selection activeCell="A17" sqref="A17:XFD22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3"/>
      <c r="B3" s="13"/>
      <c r="C3" s="13"/>
      <c r="D3" s="14" t="s">
        <v>139</v>
      </c>
      <c r="E3" s="14"/>
      <c r="F3" s="13"/>
      <c r="G3" s="15" t="s">
        <v>54</v>
      </c>
      <c r="H3" s="15"/>
    </row>
    <row r="5" spans="1:10" ht="15.75" thickBot="1" x14ac:dyDescent="0.3">
      <c r="I5" s="9"/>
      <c r="J5" s="9"/>
    </row>
    <row r="6" spans="1:10" ht="26.25" x14ac:dyDescent="0.25">
      <c r="A6" s="5" t="s">
        <v>0</v>
      </c>
      <c r="B6" s="2" t="s">
        <v>1</v>
      </c>
      <c r="C6" s="213" t="s">
        <v>33</v>
      </c>
      <c r="D6" s="2" t="s">
        <v>2</v>
      </c>
      <c r="E6" s="3" t="s">
        <v>3</v>
      </c>
      <c r="F6" s="3" t="s">
        <v>12</v>
      </c>
      <c r="G6" s="272" t="s">
        <v>4</v>
      </c>
      <c r="H6" s="688" t="s">
        <v>71</v>
      </c>
      <c r="I6" s="282" t="s">
        <v>101</v>
      </c>
      <c r="J6" s="282" t="s">
        <v>99</v>
      </c>
    </row>
    <row r="7" spans="1:10" ht="15.75" thickBot="1" x14ac:dyDescent="0.3">
      <c r="A7" s="17" t="s">
        <v>5</v>
      </c>
      <c r="B7" s="4"/>
      <c r="C7" s="4"/>
      <c r="D7" s="4"/>
      <c r="E7" s="4" t="s">
        <v>6</v>
      </c>
      <c r="F7" s="4" t="s">
        <v>11</v>
      </c>
      <c r="G7" s="273" t="s">
        <v>7</v>
      </c>
      <c r="H7" s="689" t="s">
        <v>9</v>
      </c>
      <c r="I7" s="95" t="s">
        <v>76</v>
      </c>
      <c r="J7" s="95" t="s">
        <v>100</v>
      </c>
    </row>
    <row r="8" spans="1:10" hidden="1" x14ac:dyDescent="0.25">
      <c r="A8" s="209">
        <v>1</v>
      </c>
      <c r="B8" s="941" t="s">
        <v>85</v>
      </c>
      <c r="C8" s="103"/>
      <c r="D8" s="16"/>
      <c r="E8" s="105"/>
      <c r="F8" s="935"/>
      <c r="G8" s="29"/>
      <c r="H8" s="629"/>
      <c r="I8" s="66"/>
      <c r="J8" s="680"/>
    </row>
    <row r="9" spans="1:10" ht="15.75" hidden="1" thickBot="1" x14ac:dyDescent="0.3">
      <c r="A9" s="95"/>
      <c r="B9" s="90"/>
      <c r="C9" s="107"/>
      <c r="D9" s="6"/>
      <c r="E9" s="211"/>
      <c r="F9" s="684"/>
      <c r="G9" s="249"/>
      <c r="H9" s="425"/>
      <c r="I9" s="675"/>
      <c r="J9" s="660"/>
    </row>
    <row r="10" spans="1:10" hidden="1" x14ac:dyDescent="0.25">
      <c r="A10" s="209">
        <v>2</v>
      </c>
      <c r="B10" s="941" t="s">
        <v>85</v>
      </c>
      <c r="C10" s="105"/>
      <c r="D10" s="16"/>
      <c r="E10" s="105"/>
      <c r="F10" s="935"/>
      <c r="G10" s="29"/>
      <c r="H10" s="629"/>
      <c r="I10" s="94"/>
      <c r="J10" s="375"/>
    </row>
    <row r="11" spans="1:10" ht="15.75" hidden="1" thickBot="1" x14ac:dyDescent="0.3">
      <c r="A11" s="81"/>
      <c r="B11" s="676"/>
      <c r="C11" s="211"/>
      <c r="D11" s="6"/>
      <c r="E11" s="211"/>
      <c r="F11" s="669"/>
      <c r="G11" s="289"/>
      <c r="H11" s="243"/>
      <c r="I11" s="94"/>
      <c r="J11" s="375"/>
    </row>
    <row r="12" spans="1:10" ht="15.75" thickBot="1" x14ac:dyDescent="0.3">
      <c r="A12" s="1106" t="s">
        <v>60</v>
      </c>
      <c r="B12" s="1062"/>
      <c r="C12" s="1062"/>
      <c r="D12" s="1062"/>
      <c r="E12" s="1062"/>
      <c r="F12" s="1062"/>
      <c r="G12" s="1062"/>
      <c r="H12" s="519">
        <f>H8+H10</f>
        <v>0</v>
      </c>
      <c r="I12" s="519">
        <f t="shared" ref="I12:J12" si="0">I8+I10</f>
        <v>0</v>
      </c>
      <c r="J12" s="519">
        <f t="shared" si="0"/>
        <v>0</v>
      </c>
    </row>
    <row r="13" spans="1:10" x14ac:dyDescent="0.25">
      <c r="A13" s="404">
        <v>2</v>
      </c>
      <c r="B13" s="1279" t="s">
        <v>34</v>
      </c>
      <c r="C13" s="105" t="s">
        <v>169</v>
      </c>
      <c r="D13" s="16" t="s">
        <v>122</v>
      </c>
      <c r="E13" s="105" t="s">
        <v>230</v>
      </c>
      <c r="F13" s="143" t="s">
        <v>329</v>
      </c>
      <c r="G13" s="30" t="s">
        <v>332</v>
      </c>
      <c r="H13" s="80">
        <v>747.31</v>
      </c>
      <c r="I13" s="70"/>
      <c r="J13" s="298"/>
    </row>
    <row r="14" spans="1:10" ht="15.75" thickBot="1" x14ac:dyDescent="0.3">
      <c r="A14" s="242"/>
      <c r="B14" s="1266"/>
      <c r="C14" s="107" t="s">
        <v>231</v>
      </c>
      <c r="D14" s="6"/>
      <c r="E14" s="211"/>
      <c r="F14" s="142" t="s">
        <v>329</v>
      </c>
      <c r="G14" s="24" t="s">
        <v>333</v>
      </c>
      <c r="H14" s="70">
        <v>585.16</v>
      </c>
      <c r="I14" s="70"/>
      <c r="J14" s="402"/>
    </row>
    <row r="15" spans="1:10" x14ac:dyDescent="0.25">
      <c r="A15" s="404">
        <v>3</v>
      </c>
      <c r="B15" s="1067" t="s">
        <v>34</v>
      </c>
      <c r="C15" s="105" t="s">
        <v>169</v>
      </c>
      <c r="D15" s="16" t="s">
        <v>120</v>
      </c>
      <c r="E15" s="105" t="s">
        <v>226</v>
      </c>
      <c r="F15" s="143" t="s">
        <v>329</v>
      </c>
      <c r="G15" s="30" t="s">
        <v>334</v>
      </c>
      <c r="H15" s="80">
        <v>293.10000000000002</v>
      </c>
      <c r="I15" s="70"/>
      <c r="J15" s="298"/>
    </row>
    <row r="16" spans="1:10" ht="15.75" thickBot="1" x14ac:dyDescent="0.3">
      <c r="A16" s="419"/>
      <c r="B16" s="1267"/>
      <c r="C16" s="211" t="s">
        <v>227</v>
      </c>
      <c r="D16" s="6"/>
      <c r="E16" s="211"/>
      <c r="F16" s="207"/>
      <c r="G16" s="764"/>
      <c r="H16" s="70"/>
      <c r="I16" s="70"/>
      <c r="J16" s="298"/>
    </row>
    <row r="17" spans="1:13" ht="15.75" hidden="1" thickBot="1" x14ac:dyDescent="0.3">
      <c r="A17" s="242"/>
      <c r="B17" s="1068"/>
      <c r="C17" s="91"/>
      <c r="D17" s="91"/>
      <c r="E17" s="91"/>
      <c r="F17" s="142"/>
      <c r="G17" s="24"/>
      <c r="H17" s="70"/>
      <c r="I17" s="70"/>
      <c r="J17" s="298"/>
    </row>
    <row r="18" spans="1:13" hidden="1" x14ac:dyDescent="0.25">
      <c r="A18" s="1280">
        <v>4</v>
      </c>
      <c r="B18" s="1281" t="s">
        <v>34</v>
      </c>
      <c r="C18" s="105"/>
      <c r="D18" s="16"/>
      <c r="E18" s="105"/>
      <c r="F18" s="79"/>
      <c r="G18" s="815"/>
      <c r="H18" s="42"/>
      <c r="I18" s="420"/>
      <c r="J18" s="300"/>
    </row>
    <row r="19" spans="1:13" hidden="1" x14ac:dyDescent="0.25">
      <c r="A19" s="1070"/>
      <c r="B19" s="1282"/>
      <c r="C19" s="211"/>
      <c r="D19" s="6"/>
      <c r="E19" s="211"/>
      <c r="F19" s="207"/>
      <c r="G19" s="24"/>
      <c r="H19" s="70"/>
      <c r="I19" s="420"/>
      <c r="J19" s="300"/>
    </row>
    <row r="20" spans="1:13" hidden="1" x14ac:dyDescent="0.25">
      <c r="A20" s="1070"/>
      <c r="B20" s="115"/>
      <c r="C20" s="487"/>
      <c r="D20" s="669"/>
      <c r="E20" s="669"/>
      <c r="F20" s="207"/>
      <c r="G20" s="24"/>
      <c r="H20" s="70"/>
      <c r="I20" s="420"/>
      <c r="J20" s="300"/>
    </row>
    <row r="21" spans="1:13" ht="15.75" hidden="1" thickBot="1" x14ac:dyDescent="0.3">
      <c r="A21" s="1071"/>
      <c r="B21" s="114"/>
      <c r="C21" s="488"/>
      <c r="D21" s="669"/>
      <c r="E21" s="669"/>
      <c r="F21" s="207"/>
      <c r="G21" s="52"/>
      <c r="H21" s="70"/>
      <c r="I21" s="365"/>
      <c r="J21" s="318"/>
    </row>
    <row r="22" spans="1:13" ht="15.75" hidden="1" thickBot="1" x14ac:dyDescent="0.3">
      <c r="A22" s="683"/>
      <c r="B22" s="114"/>
      <c r="C22" s="486"/>
      <c r="D22" s="669"/>
      <c r="E22" s="669"/>
      <c r="F22" s="207"/>
      <c r="G22" s="52"/>
      <c r="H22" s="70"/>
      <c r="I22" s="32"/>
      <c r="J22" s="109"/>
    </row>
    <row r="23" spans="1:13" ht="15.75" thickBot="1" x14ac:dyDescent="0.3">
      <c r="A23" s="1072" t="s">
        <v>28</v>
      </c>
      <c r="B23" s="1073"/>
      <c r="C23" s="1073"/>
      <c r="D23" s="1278"/>
      <c r="E23" s="1278"/>
      <c r="F23" s="1278"/>
      <c r="G23" s="1278"/>
      <c r="H23" s="626">
        <f>H13+H15+H16+H17+H14+H18</f>
        <v>1625.5699999999997</v>
      </c>
      <c r="I23" s="626">
        <f t="shared" ref="I23:J23" si="1">I13+I15+I16+I17+I14</f>
        <v>0</v>
      </c>
      <c r="J23" s="882">
        <f t="shared" si="1"/>
        <v>0</v>
      </c>
      <c r="K23" s="883"/>
    </row>
    <row r="24" spans="1:13" hidden="1" x14ac:dyDescent="0.25">
      <c r="A24" s="151">
        <v>1</v>
      </c>
      <c r="B24" s="268" t="s">
        <v>45</v>
      </c>
      <c r="C24" s="105"/>
      <c r="D24" s="105"/>
      <c r="E24" s="105"/>
      <c r="F24" s="142"/>
      <c r="G24" s="24"/>
      <c r="H24" s="49"/>
      <c r="I24" s="316"/>
      <c r="J24" s="319"/>
    </row>
    <row r="25" spans="1:13" ht="15.75" hidden="1" thickBot="1" x14ac:dyDescent="0.3">
      <c r="A25" s="176"/>
      <c r="B25" s="177"/>
      <c r="C25" s="211"/>
      <c r="D25" s="211"/>
      <c r="E25" s="211"/>
      <c r="F25" s="142"/>
      <c r="G25" s="24"/>
      <c r="H25" s="49"/>
      <c r="I25" s="316"/>
      <c r="J25" s="298"/>
    </row>
    <row r="26" spans="1:13" hidden="1" x14ac:dyDescent="0.25">
      <c r="A26" s="99">
        <v>2</v>
      </c>
      <c r="B26" s="268" t="s">
        <v>45</v>
      </c>
      <c r="C26" s="27"/>
      <c r="D26" s="105"/>
      <c r="E26" s="381"/>
      <c r="F26" s="207"/>
      <c r="G26" s="24"/>
      <c r="H26" s="197"/>
      <c r="I26" s="197"/>
      <c r="J26" s="298"/>
      <c r="M26" s="44"/>
    </row>
    <row r="27" spans="1:13" ht="15.75" hidden="1" thickBot="1" x14ac:dyDescent="0.3">
      <c r="A27" s="176"/>
      <c r="B27" s="177"/>
      <c r="C27" s="26"/>
      <c r="D27" s="211"/>
      <c r="E27" s="334"/>
      <c r="F27" s="148"/>
      <c r="G27" s="278"/>
      <c r="H27" s="426"/>
      <c r="I27" s="346"/>
      <c r="J27" s="320"/>
    </row>
    <row r="28" spans="1:13" ht="15.75" thickBot="1" x14ac:dyDescent="0.3">
      <c r="A28" s="1106" t="s">
        <v>46</v>
      </c>
      <c r="B28" s="1061"/>
      <c r="C28" s="1061"/>
      <c r="D28" s="1061"/>
      <c r="E28" s="1061"/>
      <c r="F28" s="1061"/>
      <c r="G28" s="1061"/>
      <c r="H28" s="521">
        <f>H24+H25+H26+H27</f>
        <v>0</v>
      </c>
      <c r="I28" s="521">
        <f>I24+I25+I26+I27</f>
        <v>0</v>
      </c>
      <c r="J28" s="194"/>
    </row>
    <row r="29" spans="1:13" hidden="1" x14ac:dyDescent="0.25">
      <c r="A29" s="139">
        <v>1</v>
      </c>
      <c r="B29" s="682" t="s">
        <v>43</v>
      </c>
      <c r="C29" s="105"/>
      <c r="D29" s="16"/>
      <c r="E29" s="105"/>
      <c r="F29" s="258"/>
      <c r="G29" s="30"/>
      <c r="H29" s="96"/>
      <c r="I29" s="96"/>
      <c r="J29" s="96"/>
    </row>
    <row r="30" spans="1:13" ht="15.75" hidden="1" thickBot="1" x14ac:dyDescent="0.3">
      <c r="A30" s="139"/>
      <c r="B30" s="139"/>
      <c r="C30" s="211"/>
      <c r="D30" s="6"/>
      <c r="E30" s="211"/>
      <c r="F30" s="140"/>
      <c r="G30" s="179"/>
      <c r="H30" s="418"/>
      <c r="I30" s="672"/>
      <c r="J30" s="687"/>
    </row>
    <row r="31" spans="1:13" ht="15.75" thickBot="1" x14ac:dyDescent="0.3">
      <c r="A31" s="661"/>
      <c r="B31" s="662"/>
      <c r="C31" s="662" t="s">
        <v>83</v>
      </c>
      <c r="D31" s="662"/>
      <c r="E31" s="663"/>
      <c r="F31" s="661"/>
      <c r="G31" s="663"/>
      <c r="H31" s="520">
        <f>H29</f>
        <v>0</v>
      </c>
      <c r="I31" s="520">
        <f>I29</f>
        <v>0</v>
      </c>
      <c r="J31" s="520">
        <f t="shared" ref="J31" si="2">J29</f>
        <v>0</v>
      </c>
    </row>
    <row r="32" spans="1:13" hidden="1" x14ac:dyDescent="0.25">
      <c r="A32" s="673">
        <v>1</v>
      </c>
      <c r="B32" s="931" t="s">
        <v>31</v>
      </c>
      <c r="C32" s="116"/>
      <c r="D32" s="105"/>
      <c r="E32" s="105"/>
      <c r="F32" s="207"/>
      <c r="G32" s="52"/>
      <c r="H32" s="197"/>
      <c r="I32" s="423"/>
      <c r="J32" s="401"/>
    </row>
    <row r="33" spans="1:16" ht="15.75" hidden="1" thickBot="1" x14ac:dyDescent="0.3">
      <c r="A33" s="679"/>
      <c r="B33" s="622"/>
      <c r="C33" s="141"/>
      <c r="D33" s="211"/>
      <c r="E33" s="211"/>
      <c r="F33" s="207"/>
      <c r="G33" s="52"/>
      <c r="H33" s="197"/>
      <c r="I33" s="422"/>
      <c r="J33" s="402"/>
    </row>
    <row r="34" spans="1:16" hidden="1" x14ac:dyDescent="0.25">
      <c r="A34" s="678">
        <v>1</v>
      </c>
      <c r="B34" s="931" t="s">
        <v>31</v>
      </c>
      <c r="C34" s="105"/>
      <c r="D34" s="16"/>
      <c r="E34" s="105"/>
      <c r="F34" s="39"/>
      <c r="G34" s="24"/>
      <c r="H34" s="70"/>
      <c r="I34" s="344"/>
      <c r="J34" s="319"/>
    </row>
    <row r="35" spans="1:16" ht="15.75" hidden="1" thickBot="1" x14ac:dyDescent="0.3">
      <c r="A35" s="674"/>
      <c r="B35" s="681"/>
      <c r="C35" s="211"/>
      <c r="D35" s="6"/>
      <c r="E35" s="211"/>
      <c r="F35" s="210"/>
      <c r="G35" s="278"/>
      <c r="H35" s="320"/>
      <c r="I35" s="346"/>
      <c r="J35" s="320"/>
    </row>
    <row r="36" spans="1:16" hidden="1" x14ac:dyDescent="0.25">
      <c r="A36" s="1276">
        <v>2</v>
      </c>
      <c r="B36" s="931" t="s">
        <v>31</v>
      </c>
      <c r="C36" s="103"/>
      <c r="D36" s="16"/>
      <c r="E36" s="105"/>
      <c r="F36" s="39"/>
      <c r="G36" s="24"/>
      <c r="H36" s="70"/>
      <c r="I36" s="423"/>
      <c r="J36" s="80"/>
    </row>
    <row r="37" spans="1:16" ht="15.75" hidden="1" thickBot="1" x14ac:dyDescent="0.3">
      <c r="A37" s="1277"/>
      <c r="B37" s="934"/>
      <c r="C37" s="107"/>
      <c r="D37" s="6"/>
      <c r="E37" s="211"/>
      <c r="F37" s="39"/>
      <c r="G37" s="24"/>
      <c r="H37" s="70"/>
      <c r="I37" s="422"/>
      <c r="J37" s="407"/>
    </row>
    <row r="38" spans="1:16" ht="15.75" hidden="1" thickBot="1" x14ac:dyDescent="0.3">
      <c r="A38" s="677"/>
      <c r="B38" s="358"/>
      <c r="C38" s="684"/>
      <c r="D38" s="669"/>
      <c r="E38" s="70"/>
      <c r="F38" s="506"/>
      <c r="G38" s="507"/>
      <c r="H38" s="427"/>
      <c r="I38" s="424"/>
      <c r="J38" s="408"/>
    </row>
    <row r="39" spans="1:16" ht="15.75" thickBot="1" x14ac:dyDescent="0.3">
      <c r="A39" s="1273" t="s">
        <v>27</v>
      </c>
      <c r="B39" s="1274"/>
      <c r="C39" s="1274"/>
      <c r="D39" s="1274"/>
      <c r="E39" s="1274"/>
      <c r="F39" s="1274"/>
      <c r="G39" s="1275"/>
      <c r="H39" s="522">
        <f>SUM(H34:H38)</f>
        <v>0</v>
      </c>
      <c r="I39" s="765">
        <v>0</v>
      </c>
      <c r="J39" s="522">
        <f>H39-I39</f>
        <v>0</v>
      </c>
    </row>
    <row r="40" spans="1:16" x14ac:dyDescent="0.25">
      <c r="A40" s="139">
        <v>1</v>
      </c>
      <c r="B40" s="139" t="s">
        <v>36</v>
      </c>
      <c r="C40" s="246" t="s">
        <v>169</v>
      </c>
      <c r="D40" s="105" t="s">
        <v>128</v>
      </c>
      <c r="E40" s="16" t="s">
        <v>170</v>
      </c>
      <c r="F40" s="70" t="s">
        <v>329</v>
      </c>
      <c r="G40" s="52" t="s">
        <v>330</v>
      </c>
      <c r="H40" s="197">
        <v>140.18</v>
      </c>
      <c r="I40" s="197"/>
      <c r="J40" s="409"/>
    </row>
    <row r="41" spans="1:16" ht="15.75" thickBot="1" x14ac:dyDescent="0.3">
      <c r="A41" s="418"/>
      <c r="B41" s="165"/>
      <c r="C41" s="182" t="s">
        <v>171</v>
      </c>
      <c r="D41" s="211"/>
      <c r="E41" s="6"/>
      <c r="F41" s="70" t="s">
        <v>329</v>
      </c>
      <c r="G41" s="52" t="s">
        <v>331</v>
      </c>
      <c r="H41" s="197">
        <v>296.74</v>
      </c>
      <c r="I41" s="49"/>
      <c r="J41" s="197"/>
    </row>
    <row r="42" spans="1:16" hidden="1" x14ac:dyDescent="0.25">
      <c r="A42" s="664"/>
      <c r="B42" s="263"/>
      <c r="C42" s="182"/>
      <c r="D42" s="211"/>
      <c r="E42" s="334"/>
      <c r="F42" s="919"/>
      <c r="G42" s="24"/>
      <c r="H42" s="197"/>
      <c r="I42" s="197"/>
      <c r="J42" s="197"/>
      <c r="P42" s="44"/>
    </row>
    <row r="43" spans="1:16" ht="15.75" hidden="1" thickBot="1" x14ac:dyDescent="0.3">
      <c r="A43" s="958"/>
      <c r="B43" s="263"/>
      <c r="C43" s="182"/>
      <c r="D43" s="211"/>
      <c r="E43" s="6"/>
      <c r="F43" s="919"/>
      <c r="G43" s="24"/>
      <c r="H43" s="197"/>
      <c r="I43" s="197"/>
      <c r="J43" s="315"/>
      <c r="P43" s="44"/>
    </row>
    <row r="44" spans="1:16" hidden="1" x14ac:dyDescent="0.25">
      <c r="A44" s="664">
        <v>2</v>
      </c>
      <c r="B44" s="682" t="s">
        <v>36</v>
      </c>
      <c r="C44" s="105"/>
      <c r="D44" s="105"/>
      <c r="E44" s="20"/>
      <c r="F44" s="207"/>
      <c r="G44" s="52"/>
      <c r="H44" s="197"/>
      <c r="I44" s="197"/>
      <c r="J44" s="411"/>
    </row>
    <row r="45" spans="1:16" ht="15.75" hidden="1" thickBot="1" x14ac:dyDescent="0.3">
      <c r="A45" s="666"/>
      <c r="B45" s="165"/>
      <c r="C45" s="211"/>
      <c r="D45" s="211"/>
      <c r="E45" s="7"/>
      <c r="F45" s="207"/>
      <c r="G45" s="52"/>
      <c r="H45" s="197"/>
      <c r="I45" s="197"/>
      <c r="J45" s="410"/>
    </row>
    <row r="46" spans="1:16" ht="15.75" thickBot="1" x14ac:dyDescent="0.3">
      <c r="A46" s="666"/>
      <c r="B46" s="1150" t="s">
        <v>19</v>
      </c>
      <c r="C46" s="1062"/>
      <c r="D46" s="1150"/>
      <c r="E46" s="1150"/>
      <c r="F46" s="1150"/>
      <c r="G46" s="1150"/>
      <c r="H46" s="520">
        <f>SUM(H40:H45)</f>
        <v>436.92</v>
      </c>
      <c r="I46" s="520">
        <f t="shared" ref="I46:J46" si="3">SUM(I40:I45)</f>
        <v>0</v>
      </c>
      <c r="J46" s="520">
        <f t="shared" si="3"/>
        <v>0</v>
      </c>
    </row>
    <row r="47" spans="1:16" ht="15.75" thickBot="1" x14ac:dyDescent="0.3">
      <c r="A47" s="10"/>
      <c r="B47" s="11"/>
      <c r="C47" s="11"/>
      <c r="D47" s="1062" t="s">
        <v>80</v>
      </c>
      <c r="E47" s="1062"/>
      <c r="F47" s="11"/>
      <c r="G47" s="11"/>
      <c r="H47" s="510">
        <f>H39+H46+H23+H31+H28+H12</f>
        <v>2062.4899999999998</v>
      </c>
      <c r="I47" s="510">
        <f>I39+I46+I23+I31+I28+I12</f>
        <v>0</v>
      </c>
      <c r="J47" s="510">
        <f>J39+J46+J23+J31+J28+J12</f>
        <v>0</v>
      </c>
    </row>
    <row r="48" spans="1:16" x14ac:dyDescent="0.25">
      <c r="N48" s="44"/>
    </row>
  </sheetData>
  <mergeCells count="11">
    <mergeCell ref="A23:G23"/>
    <mergeCell ref="A12:G12"/>
    <mergeCell ref="B13:B14"/>
    <mergeCell ref="B15:B17"/>
    <mergeCell ref="A18:A21"/>
    <mergeCell ref="B18:B19"/>
    <mergeCell ref="A39:G39"/>
    <mergeCell ref="B46:G46"/>
    <mergeCell ref="D47:E47"/>
    <mergeCell ref="A28:G28"/>
    <mergeCell ref="A36:A37"/>
  </mergeCells>
  <pageMargins left="0" right="0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0"/>
  <sheetViews>
    <sheetView topLeftCell="A30" workbookViewId="0">
      <selection activeCell="M74" sqref="M74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3" max="13" width="10.140625" bestFit="1" customWidth="1"/>
  </cols>
  <sheetData>
    <row r="2" spans="1:10" ht="19.5" x14ac:dyDescent="0.4">
      <c r="D2" s="1" t="s">
        <v>140</v>
      </c>
    </row>
    <row r="3" spans="1:10" hidden="1" x14ac:dyDescent="0.25"/>
    <row r="4" spans="1:10" ht="15.75" thickBot="1" x14ac:dyDescent="0.3">
      <c r="G4" s="9" t="s">
        <v>24</v>
      </c>
    </row>
    <row r="5" spans="1:10" ht="26.25" x14ac:dyDescent="0.25">
      <c r="A5" s="209" t="s">
        <v>0</v>
      </c>
      <c r="B5" s="209" t="s">
        <v>1</v>
      </c>
      <c r="C5" s="1291" t="s">
        <v>32</v>
      </c>
      <c r="D5" s="2" t="s">
        <v>2</v>
      </c>
      <c r="E5" s="3" t="s">
        <v>3</v>
      </c>
      <c r="F5" s="3" t="s">
        <v>12</v>
      </c>
      <c r="G5" s="272" t="s">
        <v>4</v>
      </c>
      <c r="H5" s="435" t="s">
        <v>13</v>
      </c>
      <c r="I5" s="435" t="s">
        <v>101</v>
      </c>
      <c r="J5" s="435" t="s">
        <v>99</v>
      </c>
    </row>
    <row r="6" spans="1:10" ht="15.75" thickBot="1" x14ac:dyDescent="0.3">
      <c r="A6" s="95" t="s">
        <v>5</v>
      </c>
      <c r="B6" s="95"/>
      <c r="C6" s="1292"/>
      <c r="D6" s="4"/>
      <c r="E6" s="4" t="s">
        <v>6</v>
      </c>
      <c r="F6" s="4" t="s">
        <v>16</v>
      </c>
      <c r="G6" s="273" t="s">
        <v>7</v>
      </c>
      <c r="H6" s="436" t="s">
        <v>8</v>
      </c>
      <c r="I6" s="431" t="s">
        <v>76</v>
      </c>
      <c r="J6" s="343" t="s">
        <v>100</v>
      </c>
    </row>
    <row r="7" spans="1:10" hidden="1" x14ac:dyDescent="0.25">
      <c r="A7" s="81">
        <v>1</v>
      </c>
      <c r="B7" s="868" t="s">
        <v>63</v>
      </c>
      <c r="C7" s="103"/>
      <c r="D7" s="16"/>
      <c r="E7" s="105"/>
      <c r="F7" s="921"/>
      <c r="G7" s="24"/>
      <c r="H7" s="49"/>
      <c r="I7" s="630"/>
      <c r="J7" s="200"/>
    </row>
    <row r="8" spans="1:10" ht="15.75" hidden="1" thickBot="1" x14ac:dyDescent="0.3">
      <c r="A8" s="95"/>
      <c r="B8" s="436" t="s">
        <v>56</v>
      </c>
      <c r="C8" s="107"/>
      <c r="D8" s="6"/>
      <c r="E8" s="211"/>
      <c r="F8" s="403"/>
      <c r="G8" s="234"/>
      <c r="H8" s="436"/>
      <c r="I8" s="436"/>
      <c r="J8" s="324"/>
    </row>
    <row r="9" spans="1:10" hidden="1" x14ac:dyDescent="0.25">
      <c r="A9" s="124">
        <v>2</v>
      </c>
      <c r="B9" s="209" t="s">
        <v>63</v>
      </c>
      <c r="C9" s="105"/>
      <c r="D9" s="16"/>
      <c r="E9" s="105"/>
      <c r="F9" s="980"/>
      <c r="G9" s="29"/>
      <c r="H9" s="993"/>
      <c r="I9" s="722"/>
      <c r="J9" s="200"/>
    </row>
    <row r="10" spans="1:10" ht="15.75" hidden="1" thickBot="1" x14ac:dyDescent="0.3">
      <c r="A10" s="123"/>
      <c r="B10" s="1001" t="s">
        <v>56</v>
      </c>
      <c r="C10" s="104"/>
      <c r="D10" s="23"/>
      <c r="E10" s="91"/>
      <c r="F10" s="202"/>
      <c r="G10" s="278"/>
      <c r="H10" s="324"/>
      <c r="I10" s="693"/>
      <c r="J10" s="324"/>
    </row>
    <row r="11" spans="1:10" hidden="1" x14ac:dyDescent="0.25">
      <c r="A11" s="124">
        <v>2</v>
      </c>
      <c r="B11" s="875" t="s">
        <v>63</v>
      </c>
      <c r="C11" s="103"/>
      <c r="D11" s="16"/>
      <c r="E11" s="105"/>
      <c r="F11" s="847"/>
      <c r="G11" s="29"/>
      <c r="H11" s="629"/>
      <c r="I11" s="629"/>
      <c r="J11" s="200"/>
    </row>
    <row r="12" spans="1:10" ht="15.75" hidden="1" thickBot="1" x14ac:dyDescent="0.3">
      <c r="A12" s="270"/>
      <c r="B12" s="876" t="s">
        <v>56</v>
      </c>
      <c r="C12" s="107"/>
      <c r="D12" s="6"/>
      <c r="E12" s="211"/>
      <c r="F12" s="39"/>
      <c r="G12" s="24"/>
      <c r="H12" s="49"/>
      <c r="I12" s="421"/>
      <c r="J12" s="324"/>
    </row>
    <row r="13" spans="1:10" ht="15.75" hidden="1" thickBot="1" x14ac:dyDescent="0.3">
      <c r="A13" s="123"/>
      <c r="B13" s="998"/>
      <c r="C13" s="211"/>
      <c r="D13" s="211"/>
      <c r="E13" s="211"/>
      <c r="F13" s="39"/>
      <c r="G13" s="24"/>
      <c r="H13" s="49"/>
      <c r="I13" s="94"/>
      <c r="J13" s="211"/>
    </row>
    <row r="14" spans="1:10" hidden="1" x14ac:dyDescent="0.25">
      <c r="A14" s="999">
        <v>3</v>
      </c>
      <c r="B14" s="209" t="s">
        <v>63</v>
      </c>
      <c r="C14" s="105"/>
      <c r="D14" s="16"/>
      <c r="E14" s="105"/>
      <c r="F14" s="921"/>
      <c r="G14" s="24"/>
      <c r="H14" s="49"/>
      <c r="I14" s="94"/>
      <c r="J14" s="211"/>
    </row>
    <row r="15" spans="1:10" ht="15.75" hidden="1" thickBot="1" x14ac:dyDescent="0.3">
      <c r="A15" s="1000"/>
      <c r="B15" s="1001" t="s">
        <v>56</v>
      </c>
      <c r="C15" s="211"/>
      <c r="D15" s="6"/>
      <c r="E15" s="211"/>
      <c r="F15" s="6"/>
      <c r="G15" s="917"/>
      <c r="H15" s="94"/>
      <c r="I15" s="94"/>
      <c r="J15" s="211"/>
    </row>
    <row r="16" spans="1:10" ht="15.75" thickBot="1" x14ac:dyDescent="0.3">
      <c r="A16" s="1293" t="s">
        <v>60</v>
      </c>
      <c r="B16" s="1294"/>
      <c r="C16" s="1294"/>
      <c r="D16" s="1294"/>
      <c r="E16" s="1294"/>
      <c r="F16" s="1295"/>
      <c r="G16" s="1295"/>
      <c r="H16" s="510">
        <f>H7+H9+H11+H12+H13+H10+H14</f>
        <v>0</v>
      </c>
      <c r="I16" s="539">
        <f>I7+I9+I11+I12+I13+I10</f>
        <v>0</v>
      </c>
      <c r="J16" s="510">
        <f>J7+J9+J11+J12+J13+J10</f>
        <v>0</v>
      </c>
    </row>
    <row r="17" spans="1:13" hidden="1" x14ac:dyDescent="0.25">
      <c r="A17" s="404">
        <v>1</v>
      </c>
      <c r="B17" s="1217" t="s">
        <v>30</v>
      </c>
      <c r="C17" s="105"/>
      <c r="D17" s="105"/>
      <c r="E17" s="20"/>
      <c r="F17" s="207"/>
      <c r="G17" s="249"/>
      <c r="H17" s="437"/>
      <c r="I17" s="142"/>
      <c r="J17" s="670"/>
    </row>
    <row r="18" spans="1:13" hidden="1" x14ac:dyDescent="0.25">
      <c r="A18" s="81"/>
      <c r="B18" s="1218"/>
      <c r="C18" s="211"/>
      <c r="D18" s="211"/>
      <c r="E18" s="7"/>
      <c r="F18" s="142"/>
      <c r="G18" s="249"/>
      <c r="H18" s="298"/>
      <c r="I18" s="315"/>
      <c r="J18" s="671"/>
    </row>
    <row r="19" spans="1:13" ht="15.75" hidden="1" thickBot="1" x14ac:dyDescent="0.3">
      <c r="A19" s="81"/>
      <c r="B19" s="1219"/>
      <c r="C19" s="104"/>
      <c r="D19" s="91"/>
      <c r="E19" s="195"/>
      <c r="F19" s="144"/>
      <c r="G19" s="275"/>
      <c r="H19" s="320"/>
      <c r="I19" s="346"/>
      <c r="J19" s="671"/>
    </row>
    <row r="20" spans="1:13" x14ac:dyDescent="0.25">
      <c r="A20" s="17">
        <v>1</v>
      </c>
      <c r="B20" s="1296" t="s">
        <v>30</v>
      </c>
      <c r="C20" s="246" t="s">
        <v>169</v>
      </c>
      <c r="D20" s="105" t="s">
        <v>128</v>
      </c>
      <c r="E20" s="16" t="s">
        <v>170</v>
      </c>
      <c r="F20" s="70" t="s">
        <v>130</v>
      </c>
      <c r="G20" s="52" t="s">
        <v>278</v>
      </c>
      <c r="H20" s="197">
        <v>6463.47</v>
      </c>
      <c r="I20" s="197"/>
      <c r="J20" s="298"/>
    </row>
    <row r="21" spans="1:13" x14ac:dyDescent="0.25">
      <c r="A21" s="17"/>
      <c r="B21" s="1297"/>
      <c r="C21" s="182" t="s">
        <v>171</v>
      </c>
      <c r="D21" s="211"/>
      <c r="E21" s="6"/>
      <c r="F21" s="70" t="s">
        <v>130</v>
      </c>
      <c r="G21" s="52" t="s">
        <v>279</v>
      </c>
      <c r="H21" s="197">
        <v>4666.3999999999996</v>
      </c>
      <c r="I21" s="197"/>
      <c r="J21" s="671">
        <v>0</v>
      </c>
    </row>
    <row r="22" spans="1:13" x14ac:dyDescent="0.25">
      <c r="A22" s="17"/>
      <c r="B22" s="1297"/>
      <c r="C22" s="7"/>
      <c r="D22" s="211"/>
      <c r="E22" s="7"/>
      <c r="F22" s="70" t="s">
        <v>130</v>
      </c>
      <c r="G22" s="52" t="s">
        <v>280</v>
      </c>
      <c r="H22" s="197">
        <v>7449.3</v>
      </c>
      <c r="I22" s="197"/>
      <c r="J22" s="671">
        <v>0</v>
      </c>
    </row>
    <row r="23" spans="1:13" ht="15.75" customHeight="1" thickBot="1" x14ac:dyDescent="0.3">
      <c r="A23" s="17"/>
      <c r="B23" s="1297"/>
      <c r="C23" s="7"/>
      <c r="D23" s="211"/>
      <c r="E23" s="7"/>
      <c r="F23" s="70" t="s">
        <v>130</v>
      </c>
      <c r="G23" s="24" t="s">
        <v>281</v>
      </c>
      <c r="H23" s="197">
        <v>37027.019999999997</v>
      </c>
      <c r="I23" s="43"/>
      <c r="J23" s="298"/>
    </row>
    <row r="24" spans="1:13" ht="15.75" hidden="1" customHeight="1" x14ac:dyDescent="0.25">
      <c r="A24" s="17"/>
      <c r="B24" s="1297"/>
      <c r="C24" s="7"/>
      <c r="D24" s="211"/>
      <c r="E24" s="7"/>
      <c r="F24" s="264"/>
      <c r="G24" s="635"/>
      <c r="H24" s="87"/>
      <c r="I24" s="365"/>
      <c r="J24" s="671"/>
    </row>
    <row r="25" spans="1:13" ht="15.75" hidden="1" customHeight="1" x14ac:dyDescent="0.25">
      <c r="A25" s="17"/>
      <c r="B25" s="1297"/>
      <c r="C25" s="7"/>
      <c r="D25" s="211"/>
      <c r="E25" s="7"/>
      <c r="F25" s="264"/>
      <c r="G25" s="635"/>
      <c r="H25" s="87"/>
      <c r="I25" s="365"/>
      <c r="J25" s="671"/>
    </row>
    <row r="26" spans="1:13" ht="15.75" hidden="1" customHeight="1" thickBot="1" x14ac:dyDescent="0.3">
      <c r="A26" s="403"/>
      <c r="B26" s="1298"/>
      <c r="C26" s="7"/>
      <c r="D26" s="211"/>
      <c r="E26" s="7"/>
      <c r="F26" s="207"/>
      <c r="G26" s="24"/>
      <c r="H26" s="197"/>
      <c r="I26" s="315"/>
      <c r="J26" s="671"/>
    </row>
    <row r="27" spans="1:13" ht="15.75" thickBot="1" x14ac:dyDescent="0.3">
      <c r="A27" s="119" t="s">
        <v>47</v>
      </c>
      <c r="B27" s="1106" t="s">
        <v>64</v>
      </c>
      <c r="C27" s="1062"/>
      <c r="D27" s="1062"/>
      <c r="E27" s="1062"/>
      <c r="F27" s="1150"/>
      <c r="G27" s="1150"/>
      <c r="H27" s="518">
        <f>H20+H21+H22+H23+H26</f>
        <v>55606.189999999995</v>
      </c>
      <c r="I27" s="518" t="e">
        <f>I20+I21+I22+I23+I26+#REF!</f>
        <v>#REF!</v>
      </c>
      <c r="J27" s="518" t="e">
        <f>J20+J21+J22+J23+J26+#REF!</f>
        <v>#REF!</v>
      </c>
    </row>
    <row r="28" spans="1:13" x14ac:dyDescent="0.25">
      <c r="A28" s="1074">
        <v>1</v>
      </c>
      <c r="B28" s="160" t="s">
        <v>103</v>
      </c>
      <c r="C28" s="246" t="s">
        <v>169</v>
      </c>
      <c r="D28" s="16" t="s">
        <v>111</v>
      </c>
      <c r="E28" s="105" t="s">
        <v>176</v>
      </c>
      <c r="F28" s="16" t="s">
        <v>130</v>
      </c>
      <c r="G28" s="108" t="s">
        <v>277</v>
      </c>
      <c r="H28" s="135">
        <v>5858.35</v>
      </c>
      <c r="I28" s="432"/>
      <c r="J28" s="292"/>
      <c r="M28" s="44"/>
    </row>
    <row r="29" spans="1:13" ht="15.75" thickBot="1" x14ac:dyDescent="0.3">
      <c r="A29" s="1070"/>
      <c r="B29" s="406"/>
      <c r="C29" s="182" t="s">
        <v>177</v>
      </c>
      <c r="D29" s="6"/>
      <c r="E29" s="211"/>
      <c r="F29" s="47"/>
      <c r="G29" s="21"/>
      <c r="H29" s="54"/>
      <c r="I29" s="433"/>
      <c r="J29" s="243"/>
    </row>
    <row r="30" spans="1:13" ht="15.75" thickBot="1" x14ac:dyDescent="0.3">
      <c r="A30" s="781"/>
      <c r="B30" s="782"/>
      <c r="C30" s="16"/>
      <c r="D30" s="783" t="s">
        <v>104</v>
      </c>
      <c r="E30" s="16"/>
      <c r="F30" s="27"/>
      <c r="G30" s="29"/>
      <c r="H30" s="784">
        <f>H28+H29</f>
        <v>5858.35</v>
      </c>
      <c r="I30" s="784">
        <f t="shared" ref="I30:J30" si="0">I28</f>
        <v>0</v>
      </c>
      <c r="J30" s="784">
        <f t="shared" si="0"/>
        <v>0</v>
      </c>
    </row>
    <row r="31" spans="1:13" hidden="1" x14ac:dyDescent="0.25">
      <c r="A31" s="781">
        <v>1</v>
      </c>
      <c r="B31" s="803" t="s">
        <v>31</v>
      </c>
      <c r="C31" s="105"/>
      <c r="D31" s="105"/>
      <c r="E31" s="16"/>
      <c r="F31" s="880"/>
      <c r="G31" s="29"/>
      <c r="H31" s="27"/>
      <c r="I31" s="792"/>
      <c r="J31" s="841"/>
    </row>
    <row r="32" spans="1:13" ht="15.75" hidden="1" thickBot="1" x14ac:dyDescent="0.3">
      <c r="A32" s="807"/>
      <c r="B32" s="806"/>
      <c r="C32" s="211"/>
      <c r="D32" s="211"/>
      <c r="E32" s="6"/>
      <c r="F32" s="28"/>
      <c r="G32" s="85"/>
      <c r="H32" s="721"/>
      <c r="I32" s="721"/>
      <c r="J32" s="721"/>
    </row>
    <row r="33" spans="1:10" hidden="1" x14ac:dyDescent="0.25">
      <c r="A33" s="804">
        <v>2</v>
      </c>
      <c r="B33" s="406" t="s">
        <v>31</v>
      </c>
      <c r="C33" s="105"/>
      <c r="D33" s="16"/>
      <c r="E33" s="105"/>
      <c r="F33" s="39"/>
      <c r="G33" s="24"/>
      <c r="H33" s="955"/>
      <c r="I33" s="805"/>
      <c r="J33" s="455"/>
    </row>
    <row r="34" spans="1:10" ht="15.75" hidden="1" thickBot="1" x14ac:dyDescent="0.3">
      <c r="A34" s="802"/>
      <c r="B34" s="806"/>
      <c r="C34" s="211"/>
      <c r="D34" s="6"/>
      <c r="E34" s="211"/>
      <c r="F34" s="47"/>
      <c r="G34" s="21"/>
      <c r="H34" s="248"/>
      <c r="I34" s="722"/>
      <c r="J34" s="455"/>
    </row>
    <row r="35" spans="1:10" ht="15.75" hidden="1" thickBot="1" x14ac:dyDescent="0.3">
      <c r="A35" s="777"/>
      <c r="B35" s="779"/>
      <c r="C35" s="104"/>
      <c r="D35" s="91"/>
      <c r="E35" s="91"/>
      <c r="F35" s="39"/>
      <c r="G35" s="24"/>
      <c r="H35" s="918"/>
      <c r="I35" s="496"/>
      <c r="J35" s="76"/>
    </row>
    <row r="36" spans="1:10" x14ac:dyDescent="0.25">
      <c r="A36" s="134">
        <v>3</v>
      </c>
      <c r="B36" s="778" t="s">
        <v>31</v>
      </c>
      <c r="C36" s="1003" t="s">
        <v>169</v>
      </c>
      <c r="D36" s="1011" t="s">
        <v>128</v>
      </c>
      <c r="E36" s="1003" t="s">
        <v>182</v>
      </c>
      <c r="F36" s="1047" t="s">
        <v>130</v>
      </c>
      <c r="G36" s="912" t="s">
        <v>276</v>
      </c>
      <c r="H36" s="913">
        <v>6335.86</v>
      </c>
      <c r="I36" s="434"/>
      <c r="J36" s="774"/>
    </row>
    <row r="37" spans="1:10" ht="15.75" thickBot="1" x14ac:dyDescent="0.3">
      <c r="A37" s="779"/>
      <c r="B37" s="780"/>
      <c r="C37" s="211" t="s">
        <v>183</v>
      </c>
      <c r="D37" s="6"/>
      <c r="E37" s="211"/>
      <c r="F37" s="236"/>
      <c r="G37" s="275"/>
      <c r="H37" s="323"/>
      <c r="I37" s="421"/>
      <c r="J37" s="324"/>
    </row>
    <row r="38" spans="1:10" ht="15.75" thickBot="1" x14ac:dyDescent="0.3">
      <c r="A38" s="1285" t="s">
        <v>90</v>
      </c>
      <c r="B38" s="1212"/>
      <c r="C38" s="1212"/>
      <c r="D38" s="1212"/>
      <c r="E38" s="1212"/>
      <c r="F38" s="1212"/>
      <c r="G38" s="1212"/>
      <c r="H38" s="511">
        <f>H31+H33+H34+H35+H36</f>
        <v>6335.86</v>
      </c>
      <c r="I38" s="511">
        <f t="shared" ref="I38:J38" si="1">I31+I33+I34+I35+I36</f>
        <v>0</v>
      </c>
      <c r="J38" s="511">
        <f t="shared" si="1"/>
        <v>0</v>
      </c>
    </row>
    <row r="39" spans="1:10" hidden="1" x14ac:dyDescent="0.25">
      <c r="A39" s="357">
        <v>1</v>
      </c>
      <c r="B39" s="405" t="s">
        <v>45</v>
      </c>
      <c r="C39" s="27"/>
      <c r="D39" s="105"/>
      <c r="E39" s="381"/>
      <c r="F39" s="207"/>
      <c r="G39" s="24"/>
      <c r="H39" s="197"/>
      <c r="I39" s="786"/>
      <c r="J39" s="787"/>
    </row>
    <row r="40" spans="1:10" ht="15.75" hidden="1" thickBot="1" x14ac:dyDescent="0.3">
      <c r="A40" s="788"/>
      <c r="B40" s="789"/>
      <c r="C40" s="26"/>
      <c r="D40" s="211"/>
      <c r="E40" s="334"/>
      <c r="F40" s="210"/>
      <c r="G40" s="37"/>
      <c r="H40" s="171"/>
      <c r="I40" s="308"/>
      <c r="J40" s="171"/>
    </row>
    <row r="41" spans="1:10" ht="15.75" hidden="1" thickBot="1" x14ac:dyDescent="0.3">
      <c r="A41" s="683"/>
      <c r="B41" s="637"/>
      <c r="C41" s="393"/>
      <c r="D41" s="23"/>
      <c r="E41" s="91"/>
      <c r="F41" s="40"/>
      <c r="G41" s="22"/>
      <c r="H41" s="785"/>
      <c r="I41" s="32"/>
      <c r="J41" s="92"/>
    </row>
    <row r="42" spans="1:10" hidden="1" x14ac:dyDescent="0.25">
      <c r="A42" s="608">
        <v>2</v>
      </c>
      <c r="B42" s="609" t="s">
        <v>45</v>
      </c>
      <c r="C42" s="211"/>
      <c r="D42" s="211"/>
      <c r="E42" s="211"/>
      <c r="F42" s="665"/>
      <c r="G42" s="82"/>
      <c r="H42" s="630"/>
      <c r="I42" s="197"/>
      <c r="J42" s="170"/>
    </row>
    <row r="43" spans="1:10" ht="15.75" hidden="1" thickBot="1" x14ac:dyDescent="0.3">
      <c r="A43" s="457"/>
      <c r="B43" s="479"/>
      <c r="C43" s="211"/>
      <c r="D43" s="211"/>
      <c r="E43" s="211"/>
      <c r="F43" s="39"/>
      <c r="G43" s="52"/>
      <c r="H43" s="669"/>
      <c r="I43" s="171"/>
      <c r="J43" s="170"/>
    </row>
    <row r="44" spans="1:10" hidden="1" x14ac:dyDescent="0.25">
      <c r="A44" s="674"/>
      <c r="B44" s="636"/>
      <c r="C44" s="211"/>
      <c r="D44" s="211"/>
      <c r="E44" s="211"/>
      <c r="F44" s="39"/>
      <c r="G44" s="52"/>
      <c r="H44" s="669"/>
      <c r="I44" s="92"/>
      <c r="J44" s="170"/>
    </row>
    <row r="45" spans="1:10" ht="15.75" hidden="1" thickBot="1" x14ac:dyDescent="0.3">
      <c r="A45" s="674"/>
      <c r="B45" s="636"/>
      <c r="C45" s="211"/>
      <c r="D45" s="211"/>
      <c r="E45" s="211"/>
      <c r="F45" s="47"/>
      <c r="G45" s="21"/>
      <c r="H45" s="61"/>
      <c r="I45" s="92"/>
      <c r="J45" s="170"/>
    </row>
    <row r="46" spans="1:10" ht="15.75" hidden="1" thickBot="1" x14ac:dyDescent="0.3">
      <c r="A46" s="133">
        <v>1</v>
      </c>
      <c r="B46" s="480" t="s">
        <v>45</v>
      </c>
      <c r="C46" s="627"/>
      <c r="D46" s="105"/>
      <c r="E46" s="381"/>
      <c r="F46" s="686"/>
      <c r="G46" s="37"/>
      <c r="H46" s="43"/>
      <c r="I46" s="169"/>
      <c r="J46" s="170"/>
    </row>
    <row r="47" spans="1:10" hidden="1" x14ac:dyDescent="0.25">
      <c r="A47" s="478"/>
      <c r="B47" s="481"/>
      <c r="C47" s="628"/>
      <c r="D47" s="211"/>
      <c r="E47" s="334"/>
      <c r="F47" s="668"/>
      <c r="G47" s="52"/>
      <c r="H47" s="197"/>
      <c r="I47" s="170"/>
      <c r="J47" s="170"/>
    </row>
    <row r="48" spans="1:10" ht="15.75" hidden="1" thickBot="1" x14ac:dyDescent="0.3">
      <c r="A48" s="685"/>
      <c r="B48" s="482"/>
      <c r="C48" s="264"/>
      <c r="D48" s="416"/>
      <c r="E48" s="274"/>
      <c r="F48" s="668"/>
      <c r="G48" s="52"/>
      <c r="H48" s="197"/>
      <c r="I48" s="170"/>
      <c r="J48" s="171"/>
    </row>
    <row r="49" spans="1:13" hidden="1" x14ac:dyDescent="0.25">
      <c r="A49" s="684"/>
      <c r="B49" s="483"/>
      <c r="C49" s="484"/>
      <c r="D49" s="684"/>
      <c r="E49" s="372"/>
      <c r="F49" s="668"/>
      <c r="G49" s="52"/>
      <c r="H49" s="197"/>
      <c r="I49" s="170"/>
      <c r="J49" s="243"/>
    </row>
    <row r="50" spans="1:13" ht="15.75" hidden="1" thickBot="1" x14ac:dyDescent="0.3">
      <c r="A50" s="684"/>
      <c r="B50" s="483"/>
      <c r="C50" s="485"/>
      <c r="D50" s="137"/>
      <c r="E50" s="530"/>
      <c r="F50" s="668"/>
      <c r="G50" s="52"/>
      <c r="H50" s="669"/>
      <c r="I50" s="171"/>
      <c r="J50" s="211"/>
    </row>
    <row r="51" spans="1:13" ht="15.75" thickBot="1" x14ac:dyDescent="0.3">
      <c r="A51" s="1286" t="s">
        <v>68</v>
      </c>
      <c r="B51" s="1212"/>
      <c r="C51" s="1212"/>
      <c r="D51" s="1212"/>
      <c r="E51" s="1212"/>
      <c r="F51" s="1212"/>
      <c r="G51" s="1212"/>
      <c r="H51" s="511">
        <f>SUM(H39:H50)</f>
        <v>0</v>
      </c>
      <c r="I51" s="511">
        <f t="shared" ref="I51:J51" si="2">SUM(I39:I50)</f>
        <v>0</v>
      </c>
      <c r="J51" s="511">
        <f t="shared" si="2"/>
        <v>0</v>
      </c>
    </row>
    <row r="52" spans="1:13" ht="26.25" thickBot="1" x14ac:dyDescent="0.3">
      <c r="A52" s="206">
        <v>1</v>
      </c>
      <c r="B52" s="515" t="s">
        <v>37</v>
      </c>
      <c r="C52" s="105" t="s">
        <v>151</v>
      </c>
      <c r="D52" s="16" t="s">
        <v>132</v>
      </c>
      <c r="E52" s="105" t="s">
        <v>152</v>
      </c>
      <c r="F52" s="144" t="s">
        <v>130</v>
      </c>
      <c r="G52" s="21" t="s">
        <v>258</v>
      </c>
      <c r="H52" s="54">
        <v>14000</v>
      </c>
      <c r="I52" s="773"/>
      <c r="J52" s="200"/>
    </row>
    <row r="53" spans="1:13" ht="15.75" thickBot="1" x14ac:dyDescent="0.3">
      <c r="A53" s="88"/>
      <c r="B53" s="537"/>
      <c r="C53" s="91" t="s">
        <v>153</v>
      </c>
      <c r="D53" s="23"/>
      <c r="E53" s="91"/>
      <c r="F53" s="142"/>
      <c r="G53" s="24"/>
      <c r="H53" s="955"/>
      <c r="I53" s="841"/>
      <c r="J53" s="91"/>
    </row>
    <row r="54" spans="1:13" ht="15.75" hidden="1" thickBot="1" x14ac:dyDescent="0.3">
      <c r="A54" s="88"/>
      <c r="B54" s="537"/>
      <c r="C54" s="107"/>
      <c r="D54" s="6"/>
      <c r="E54" s="7"/>
      <c r="F54" s="39"/>
      <c r="G54" s="37"/>
      <c r="H54" s="248"/>
      <c r="I54" s="892"/>
      <c r="J54" s="211"/>
    </row>
    <row r="55" spans="1:13" ht="25.5" x14ac:dyDescent="0.25">
      <c r="A55" s="206">
        <v>2</v>
      </c>
      <c r="B55" s="515" t="s">
        <v>37</v>
      </c>
      <c r="C55" s="105" t="s">
        <v>169</v>
      </c>
      <c r="D55" s="105" t="s">
        <v>118</v>
      </c>
      <c r="E55" s="20" t="s">
        <v>259</v>
      </c>
      <c r="F55" s="961" t="s">
        <v>130</v>
      </c>
      <c r="G55" s="102" t="s">
        <v>261</v>
      </c>
      <c r="H55" s="62">
        <v>130392.03</v>
      </c>
      <c r="I55" s="70"/>
      <c r="J55" s="670"/>
    </row>
    <row r="56" spans="1:13" ht="15.75" thickBot="1" x14ac:dyDescent="0.3">
      <c r="A56" s="188"/>
      <c r="B56" s="749"/>
      <c r="C56" s="211" t="s">
        <v>260</v>
      </c>
      <c r="D56" s="211"/>
      <c r="E56" s="7"/>
      <c r="F56" s="207" t="s">
        <v>130</v>
      </c>
      <c r="G56" s="24" t="s">
        <v>262</v>
      </c>
      <c r="H56" s="70">
        <v>553327.44999999995</v>
      </c>
      <c r="I56" s="294"/>
      <c r="J56" s="670"/>
    </row>
    <row r="57" spans="1:13" ht="15.75" hidden="1" thickBot="1" x14ac:dyDescent="0.3">
      <c r="A57" s="88"/>
      <c r="B57" s="667"/>
      <c r="C57" s="107"/>
      <c r="D57" s="211"/>
      <c r="E57" s="211"/>
      <c r="F57" s="48"/>
      <c r="G57" s="34"/>
      <c r="H57" s="31"/>
      <c r="I57" s="31"/>
      <c r="J57" s="671"/>
    </row>
    <row r="58" spans="1:13" ht="15" customHeight="1" x14ac:dyDescent="0.25">
      <c r="A58" s="206">
        <v>3</v>
      </c>
      <c r="B58" s="1012" t="s">
        <v>67</v>
      </c>
      <c r="C58" s="105" t="s">
        <v>169</v>
      </c>
      <c r="D58" s="16" t="s">
        <v>120</v>
      </c>
      <c r="E58" s="105" t="s">
        <v>226</v>
      </c>
      <c r="F58" s="142" t="s">
        <v>130</v>
      </c>
      <c r="G58" s="24" t="s">
        <v>270</v>
      </c>
      <c r="H58" s="70">
        <v>2374.65</v>
      </c>
      <c r="I58" s="39"/>
      <c r="J58" s="671"/>
    </row>
    <row r="59" spans="1:13" ht="15.75" thickBot="1" x14ac:dyDescent="0.3">
      <c r="A59" s="88"/>
      <c r="B59" s="1013" t="s">
        <v>268</v>
      </c>
      <c r="C59" s="211" t="s">
        <v>227</v>
      </c>
      <c r="D59" s="6"/>
      <c r="E59" s="211"/>
      <c r="F59" s="142" t="s">
        <v>130</v>
      </c>
      <c r="G59" s="24" t="s">
        <v>271</v>
      </c>
      <c r="H59" s="70">
        <v>1840.98</v>
      </c>
      <c r="I59" s="694"/>
      <c r="J59" s="671"/>
    </row>
    <row r="60" spans="1:13" x14ac:dyDescent="0.25">
      <c r="A60" s="88"/>
      <c r="B60" s="1012" t="s">
        <v>67</v>
      </c>
      <c r="C60" s="105" t="s">
        <v>169</v>
      </c>
      <c r="D60" s="6" t="s">
        <v>123</v>
      </c>
      <c r="E60" s="105" t="s">
        <v>223</v>
      </c>
      <c r="F60" s="142" t="s">
        <v>130</v>
      </c>
      <c r="G60" s="59" t="s">
        <v>269</v>
      </c>
      <c r="H60" s="370">
        <v>2469.39</v>
      </c>
      <c r="I60" s="293"/>
      <c r="J60" s="671"/>
    </row>
    <row r="61" spans="1:13" ht="15.75" thickBot="1" x14ac:dyDescent="0.3">
      <c r="A61" s="188"/>
      <c r="B61" s="1013" t="s">
        <v>268</v>
      </c>
      <c r="C61" s="211" t="s">
        <v>224</v>
      </c>
      <c r="D61" s="6"/>
      <c r="E61" s="211"/>
      <c r="F61" s="144"/>
      <c r="G61" s="21"/>
      <c r="H61" s="294"/>
      <c r="I61" s="294"/>
      <c r="J61" s="671"/>
    </row>
    <row r="62" spans="1:13" x14ac:dyDescent="0.25">
      <c r="A62" s="206">
        <v>1</v>
      </c>
      <c r="B62" s="1287" t="s">
        <v>37</v>
      </c>
      <c r="C62" s="105" t="s">
        <v>169</v>
      </c>
      <c r="D62" s="16" t="s">
        <v>121</v>
      </c>
      <c r="E62" s="105" t="s">
        <v>220</v>
      </c>
      <c r="F62" s="143" t="s">
        <v>130</v>
      </c>
      <c r="G62" s="30" t="s">
        <v>267</v>
      </c>
      <c r="H62" s="292">
        <v>1525.02</v>
      </c>
      <c r="I62" s="143"/>
      <c r="J62" s="26"/>
    </row>
    <row r="63" spans="1:13" ht="15.75" thickBot="1" x14ac:dyDescent="0.3">
      <c r="A63" s="188"/>
      <c r="B63" s="1288"/>
      <c r="C63" s="91" t="s">
        <v>221</v>
      </c>
      <c r="D63" s="23"/>
      <c r="E63" s="91"/>
      <c r="F63" s="144"/>
      <c r="G63" s="21"/>
      <c r="H63" s="247"/>
      <c r="I63" s="142"/>
      <c r="J63" s="671"/>
      <c r="M63" s="44"/>
    </row>
    <row r="64" spans="1:13" ht="15" customHeight="1" x14ac:dyDescent="0.25">
      <c r="A64" s="88"/>
      <c r="B64" s="1287" t="s">
        <v>37</v>
      </c>
      <c r="C64" s="105" t="s">
        <v>169</v>
      </c>
      <c r="D64" s="16" t="s">
        <v>122</v>
      </c>
      <c r="E64" s="105" t="s">
        <v>230</v>
      </c>
      <c r="F64" s="142" t="s">
        <v>130</v>
      </c>
      <c r="G64" s="52" t="s">
        <v>272</v>
      </c>
      <c r="H64" s="1005">
        <v>1690.9</v>
      </c>
      <c r="I64" s="174"/>
      <c r="J64" s="1016"/>
      <c r="M64" s="44"/>
    </row>
    <row r="65" spans="1:13" ht="15.75" thickBot="1" x14ac:dyDescent="0.3">
      <c r="A65" s="88"/>
      <c r="B65" s="1288"/>
      <c r="C65" s="107" t="s">
        <v>231</v>
      </c>
      <c r="D65" s="6"/>
      <c r="E65" s="211"/>
      <c r="F65" s="142" t="s">
        <v>130</v>
      </c>
      <c r="G65" s="52" t="s">
        <v>273</v>
      </c>
      <c r="H65" s="1005">
        <v>2323.35</v>
      </c>
      <c r="I65" s="174"/>
      <c r="J65" s="1016"/>
      <c r="M65" s="44"/>
    </row>
    <row r="66" spans="1:13" ht="15.75" thickBot="1" x14ac:dyDescent="0.3">
      <c r="A66" s="88"/>
      <c r="B66" s="1014"/>
      <c r="C66" s="211"/>
      <c r="D66" s="6"/>
      <c r="E66" s="211"/>
      <c r="F66" s="60" t="s">
        <v>130</v>
      </c>
      <c r="G66" s="25" t="s">
        <v>274</v>
      </c>
      <c r="H66" s="72">
        <v>4690.0200000000004</v>
      </c>
      <c r="I66" s="174"/>
      <c r="J66" s="1016"/>
      <c r="M66" s="44"/>
    </row>
    <row r="67" spans="1:13" ht="15.75" thickBot="1" x14ac:dyDescent="0.3">
      <c r="A67" s="206"/>
      <c r="B67" s="1287" t="s">
        <v>37</v>
      </c>
      <c r="C67" s="103" t="s">
        <v>169</v>
      </c>
      <c r="D67" s="16" t="s">
        <v>127</v>
      </c>
      <c r="E67" s="105" t="s">
        <v>235</v>
      </c>
      <c r="F67" s="1035" t="s">
        <v>130</v>
      </c>
      <c r="G67" s="1045" t="s">
        <v>275</v>
      </c>
      <c r="H67" s="1046">
        <v>7480.46</v>
      </c>
      <c r="I67" s="174"/>
      <c r="J67" s="1016"/>
      <c r="M67" s="44"/>
    </row>
    <row r="68" spans="1:13" ht="15.75" thickBot="1" x14ac:dyDescent="0.3">
      <c r="A68" s="188"/>
      <c r="B68" s="1288"/>
      <c r="C68" s="104" t="s">
        <v>236</v>
      </c>
      <c r="D68" s="23"/>
      <c r="E68" s="91"/>
      <c r="F68" s="144"/>
      <c r="G68" s="34"/>
      <c r="H68" s="1044"/>
      <c r="I68" s="174"/>
      <c r="J68" s="1016"/>
      <c r="M68" s="44"/>
    </row>
    <row r="69" spans="1:13" x14ac:dyDescent="0.25">
      <c r="A69" s="88">
        <v>4</v>
      </c>
      <c r="B69" s="1287" t="s">
        <v>37</v>
      </c>
      <c r="C69" s="105" t="s">
        <v>169</v>
      </c>
      <c r="D69" s="16" t="s">
        <v>216</v>
      </c>
      <c r="E69" s="105" t="s">
        <v>217</v>
      </c>
      <c r="F69" s="142" t="s">
        <v>130</v>
      </c>
      <c r="G69" s="30" t="s">
        <v>266</v>
      </c>
      <c r="H69" s="80">
        <v>4595.58</v>
      </c>
      <c r="I69" s="80"/>
      <c r="J69" s="671"/>
    </row>
    <row r="70" spans="1:13" ht="15.75" thickBot="1" x14ac:dyDescent="0.3">
      <c r="A70" s="188"/>
      <c r="B70" s="1289"/>
      <c r="C70" s="211" t="s">
        <v>218</v>
      </c>
      <c r="D70" s="6"/>
      <c r="E70" s="211"/>
      <c r="F70" s="248"/>
      <c r="G70" s="275"/>
      <c r="H70" s="323"/>
      <c r="I70" s="323"/>
      <c r="J70" s="671"/>
    </row>
    <row r="71" spans="1:13" ht="15.75" thickBot="1" x14ac:dyDescent="0.3">
      <c r="A71" s="88">
        <v>5</v>
      </c>
      <c r="B71" s="1228" t="s">
        <v>37</v>
      </c>
      <c r="C71" s="105" t="s">
        <v>169</v>
      </c>
      <c r="D71" s="16" t="s">
        <v>117</v>
      </c>
      <c r="E71" s="105" t="s">
        <v>208</v>
      </c>
      <c r="F71" s="142" t="s">
        <v>130</v>
      </c>
      <c r="G71" s="1033" t="s">
        <v>263</v>
      </c>
      <c r="H71" s="70">
        <v>7102.8</v>
      </c>
      <c r="I71" s="47"/>
      <c r="J71" s="671"/>
    </row>
    <row r="72" spans="1:13" x14ac:dyDescent="0.25">
      <c r="A72" s="88"/>
      <c r="B72" s="1290"/>
      <c r="C72" s="211" t="s">
        <v>209</v>
      </c>
      <c r="D72" s="6"/>
      <c r="E72" s="211"/>
      <c r="F72" s="142" t="s">
        <v>130</v>
      </c>
      <c r="G72" s="1033" t="s">
        <v>264</v>
      </c>
      <c r="H72" s="70">
        <v>12083.62</v>
      </c>
      <c r="I72" s="336"/>
      <c r="J72" s="671"/>
    </row>
    <row r="73" spans="1:13" ht="15.75" thickBot="1" x14ac:dyDescent="0.3">
      <c r="A73" s="88"/>
      <c r="B73" s="973"/>
      <c r="C73" s="6"/>
      <c r="D73" s="211"/>
      <c r="E73" s="6"/>
      <c r="F73" s="142" t="s">
        <v>130</v>
      </c>
      <c r="G73" s="1043" t="s">
        <v>265</v>
      </c>
      <c r="H73" s="240">
        <v>4255.8100000000004</v>
      </c>
      <c r="I73" s="6"/>
      <c r="J73" s="211"/>
    </row>
    <row r="74" spans="1:13" ht="15.75" thickBot="1" x14ac:dyDescent="0.3">
      <c r="A74" s="1283" t="s">
        <v>62</v>
      </c>
      <c r="B74" s="1284"/>
      <c r="C74" s="1284"/>
      <c r="D74" s="1284"/>
      <c r="E74" s="1284"/>
      <c r="F74" s="1284"/>
      <c r="G74" s="1284"/>
      <c r="H74" s="512">
        <f>SUM(H52:J73)</f>
        <v>750152.06</v>
      </c>
      <c r="I74" s="512" t="e">
        <f>I52+I71+I58+I62+I63+#REF!+I69+I53+I55+I56+I57+I59+#REF!+I60</f>
        <v>#REF!</v>
      </c>
      <c r="J74" s="512" t="e">
        <f>J52+J71+J58+J62+J63+#REF!+J69+J53+J55+J56+J57+J59+#REF!+J60</f>
        <v>#REF!</v>
      </c>
      <c r="M74" s="44"/>
    </row>
    <row r="75" spans="1:13" hidden="1" x14ac:dyDescent="0.25">
      <c r="A75" s="7">
        <v>1</v>
      </c>
      <c r="B75" s="335" t="s">
        <v>81</v>
      </c>
      <c r="C75" s="211"/>
      <c r="D75" s="211"/>
      <c r="E75" s="211"/>
      <c r="F75" s="207"/>
      <c r="G75" s="82"/>
      <c r="H75" s="370"/>
      <c r="I75" s="317"/>
      <c r="J75" s="49"/>
    </row>
    <row r="76" spans="1:13" ht="15.75" hidden="1" thickBot="1" x14ac:dyDescent="0.3">
      <c r="A76" s="7"/>
      <c r="B76" s="259"/>
      <c r="C76" s="211"/>
      <c r="D76" s="211"/>
      <c r="E76" s="211"/>
      <c r="F76" s="207"/>
      <c r="G76" s="277"/>
      <c r="H76" s="320"/>
      <c r="I76" s="336"/>
      <c r="J76" s="671"/>
    </row>
    <row r="77" spans="1:13" hidden="1" x14ac:dyDescent="0.25">
      <c r="A77" s="7"/>
      <c r="B77" s="259"/>
      <c r="C77" s="7"/>
      <c r="D77" s="211"/>
      <c r="E77" s="7"/>
      <c r="F77" s="207"/>
      <c r="G77" s="277"/>
      <c r="H77" s="319"/>
      <c r="I77" s="336"/>
      <c r="J77" s="671"/>
    </row>
    <row r="78" spans="1:13" ht="15.75" hidden="1" thickBot="1" x14ac:dyDescent="0.3">
      <c r="A78" s="45"/>
      <c r="B78" s="68"/>
      <c r="C78" s="7"/>
      <c r="D78" s="211"/>
      <c r="E78" s="7"/>
      <c r="F78" s="210"/>
      <c r="G78" s="278"/>
      <c r="H78" s="320"/>
      <c r="I78" s="336"/>
      <c r="J78" s="671"/>
    </row>
    <row r="79" spans="1:13" ht="15.75" thickBot="1" x14ac:dyDescent="0.3">
      <c r="A79" s="1172" t="s">
        <v>82</v>
      </c>
      <c r="B79" s="1173"/>
      <c r="C79" s="1173"/>
      <c r="D79" s="1173"/>
      <c r="E79" s="1173"/>
      <c r="F79" s="1173"/>
      <c r="G79" s="1173"/>
      <c r="H79" s="510">
        <f>SUM(H75:H78)</f>
        <v>0</v>
      </c>
      <c r="I79" s="539">
        <f t="shared" ref="I79:J79" si="3">SUM(I75:I78)</f>
        <v>0</v>
      </c>
      <c r="J79" s="510">
        <f t="shared" si="3"/>
        <v>0</v>
      </c>
    </row>
    <row r="80" spans="1:13" ht="15.75" thickBot="1" x14ac:dyDescent="0.3">
      <c r="A80" s="1172" t="s">
        <v>26</v>
      </c>
      <c r="B80" s="1173"/>
      <c r="C80" s="1173"/>
      <c r="D80" s="1173"/>
      <c r="E80" s="1173"/>
      <c r="F80" s="1173"/>
      <c r="G80" s="1173"/>
      <c r="H80" s="510">
        <f>H16+H51+H79+H27+H38+H30+H74</f>
        <v>817952.46000000008</v>
      </c>
      <c r="I80" s="510" t="e">
        <f>I16+I51+I79+I27+I38+I30+I74</f>
        <v>#REF!</v>
      </c>
      <c r="J80" s="510" t="e">
        <f>H80-I80</f>
        <v>#REF!</v>
      </c>
    </row>
  </sheetData>
  <mergeCells count="16">
    <mergeCell ref="A28:A29"/>
    <mergeCell ref="C5:C6"/>
    <mergeCell ref="A16:G16"/>
    <mergeCell ref="B17:B19"/>
    <mergeCell ref="B20:B26"/>
    <mergeCell ref="B27:G27"/>
    <mergeCell ref="A74:G74"/>
    <mergeCell ref="A79:G79"/>
    <mergeCell ref="A80:G80"/>
    <mergeCell ref="A38:G38"/>
    <mergeCell ref="A51:G51"/>
    <mergeCell ref="B62:B63"/>
    <mergeCell ref="B69:B70"/>
    <mergeCell ref="B71:B72"/>
    <mergeCell ref="B64:B65"/>
    <mergeCell ref="B67:B68"/>
  </mergeCells>
  <pageMargins left="0" right="0" top="0" bottom="0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UNICE NOV.24</vt:lpstr>
      <vt:lpstr>PNS NOV.24</vt:lpstr>
      <vt:lpstr>TESTE NOV.24</vt:lpstr>
      <vt:lpstr>Pens 50% NOV.2024</vt:lpstr>
      <vt:lpstr>50%CV NOV.24</vt:lpstr>
      <vt:lpstr>Unice CV NOV.24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2025-02-10T13:07:39Z</cp:lastPrinted>
  <dcterms:created xsi:type="dcterms:W3CDTF">2018-07-04T12:33:56Z</dcterms:created>
  <dcterms:modified xsi:type="dcterms:W3CDTF">2025-02-11T09:06:14Z</dcterms:modified>
</cp:coreProperties>
</file>