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330" activeTab="1"/>
  </bookViews>
  <sheets>
    <sheet name="venituri" sheetId="1" r:id="rId1"/>
    <sheet name="cheltuieli" sheetId="2" r:id="rId2"/>
  </sheets>
  <definedNames>
    <definedName name="_xlnm.Database">#REF!</definedName>
    <definedName name="_xlnm.Print_Area" localSheetId="1">cheltuieli!$A$1:$H$357</definedName>
    <definedName name="_xlnm.Print_Area" localSheetId="0">venituri!$A$1:$F$118</definedName>
  </definedNames>
  <calcPr calcId="145621"/>
</workbook>
</file>

<file path=xl/calcChain.xml><?xml version="1.0" encoding="utf-8"?>
<calcChain xmlns="http://schemas.openxmlformats.org/spreadsheetml/2006/main">
  <c r="D352" i="2" l="1"/>
  <c r="D351" i="2" s="1"/>
  <c r="D350" i="2" s="1"/>
  <c r="D349" i="2" s="1"/>
  <c r="D343" i="2" s="1"/>
  <c r="E352" i="2"/>
  <c r="E351" i="2" s="1"/>
  <c r="E350" i="2" s="1"/>
  <c r="E349" i="2" s="1"/>
  <c r="E343" i="2" s="1"/>
  <c r="F352" i="2"/>
  <c r="F351" i="2" s="1"/>
  <c r="F350" i="2" s="1"/>
  <c r="F349" i="2" s="1"/>
  <c r="F343" i="2" s="1"/>
  <c r="G352" i="2"/>
  <c r="G351" i="2" s="1"/>
  <c r="G350" i="2" s="1"/>
  <c r="G349" i="2" s="1"/>
  <c r="G343" i="2" s="1"/>
  <c r="H352" i="2"/>
  <c r="D347" i="2"/>
  <c r="D346" i="2" s="1"/>
  <c r="E347" i="2"/>
  <c r="E346" i="2" s="1"/>
  <c r="F347" i="2"/>
  <c r="F346" i="2" s="1"/>
  <c r="G347" i="2"/>
  <c r="G346" i="2" s="1"/>
  <c r="H347" i="2"/>
  <c r="D342" i="2"/>
  <c r="D341" i="2" s="1"/>
  <c r="D340" i="2" s="1"/>
  <c r="E342" i="2"/>
  <c r="E341" i="2" s="1"/>
  <c r="E340" i="2" s="1"/>
  <c r="F342" i="2"/>
  <c r="F341" i="2" s="1"/>
  <c r="F340" i="2" s="1"/>
  <c r="G342" i="2"/>
  <c r="G341" i="2" s="1"/>
  <c r="G340" i="2" s="1"/>
  <c r="H342" i="2"/>
  <c r="D335" i="2"/>
  <c r="E335" i="2"/>
  <c r="F335" i="2"/>
  <c r="G335" i="2"/>
  <c r="H335" i="2"/>
  <c r="D332" i="2"/>
  <c r="D331" i="2" s="1"/>
  <c r="E332" i="2"/>
  <c r="E331" i="2" s="1"/>
  <c r="F332" i="2"/>
  <c r="F331" i="2" s="1"/>
  <c r="G332" i="2"/>
  <c r="G331" i="2" s="1"/>
  <c r="H332" i="2"/>
  <c r="D328" i="2"/>
  <c r="E328" i="2"/>
  <c r="F328" i="2"/>
  <c r="G328" i="2"/>
  <c r="H328" i="2"/>
  <c r="D325" i="2"/>
  <c r="E325" i="2"/>
  <c r="F325" i="2"/>
  <c r="G325" i="2"/>
  <c r="H325" i="2"/>
  <c r="C352" i="2"/>
  <c r="C351" i="2" s="1"/>
  <c r="C350" i="2" s="1"/>
  <c r="C349" i="2" s="1"/>
  <c r="C347" i="2"/>
  <c r="C346" i="2" s="1"/>
  <c r="C342" i="2"/>
  <c r="C341" i="2" s="1"/>
  <c r="C340" i="2" s="1"/>
  <c r="C335" i="2"/>
  <c r="C332" i="2"/>
  <c r="C331" i="2" s="1"/>
  <c r="C328" i="2"/>
  <c r="C325" i="2"/>
  <c r="C324" i="2" s="1"/>
  <c r="H351" i="2" l="1"/>
  <c r="G339" i="2"/>
  <c r="G338" i="2" s="1"/>
  <c r="H331" i="2"/>
  <c r="H346" i="2"/>
  <c r="E339" i="2"/>
  <c r="E338" i="2" s="1"/>
  <c r="G324" i="2"/>
  <c r="H341" i="2"/>
  <c r="F324" i="2"/>
  <c r="F339" i="2"/>
  <c r="F338" i="2" s="1"/>
  <c r="G345" i="2"/>
  <c r="G344" i="2" s="1"/>
  <c r="F345" i="2"/>
  <c r="F344" i="2" s="1"/>
  <c r="D345" i="2"/>
  <c r="D344" i="2" s="1"/>
  <c r="E345" i="2"/>
  <c r="E344" i="2" s="1"/>
  <c r="D339" i="2"/>
  <c r="D338" i="2" s="1"/>
  <c r="E324" i="2"/>
  <c r="H324" i="2"/>
  <c r="D324" i="2"/>
  <c r="C343" i="2"/>
  <c r="C339" i="2" s="1"/>
  <c r="C338" i="2" s="1"/>
  <c r="C345" i="2"/>
  <c r="C344" i="2" s="1"/>
  <c r="H340" i="2" l="1"/>
  <c r="H350" i="2"/>
  <c r="D60" i="1"/>
  <c r="D59" i="1" s="1"/>
  <c r="E60" i="1"/>
  <c r="F60" i="1"/>
  <c r="C60" i="1"/>
  <c r="C59" i="1"/>
  <c r="H349" i="2" l="1"/>
  <c r="F59" i="1"/>
  <c r="E59" i="1"/>
  <c r="D284" i="2"/>
  <c r="E284" i="2"/>
  <c r="F284" i="2"/>
  <c r="G284" i="2"/>
  <c r="H284" i="2"/>
  <c r="C284" i="2"/>
  <c r="D276" i="2"/>
  <c r="E276" i="2"/>
  <c r="F276" i="2"/>
  <c r="G276" i="2"/>
  <c r="H276" i="2"/>
  <c r="C276" i="2"/>
  <c r="D256" i="2"/>
  <c r="E256" i="2"/>
  <c r="F256" i="2"/>
  <c r="G256" i="2"/>
  <c r="H256" i="2"/>
  <c r="C256" i="2"/>
  <c r="D246" i="2"/>
  <c r="E246" i="2"/>
  <c r="F246" i="2"/>
  <c r="G246" i="2"/>
  <c r="H246" i="2"/>
  <c r="C246" i="2"/>
  <c r="D239" i="2"/>
  <c r="E239" i="2"/>
  <c r="F239" i="2"/>
  <c r="G239" i="2"/>
  <c r="H239" i="2"/>
  <c r="C239" i="2"/>
  <c r="D222" i="2"/>
  <c r="E222" i="2"/>
  <c r="F222" i="2"/>
  <c r="G222" i="2"/>
  <c r="H222" i="2"/>
  <c r="C222" i="2"/>
  <c r="D205" i="2"/>
  <c r="D203" i="2" s="1"/>
  <c r="E205" i="2"/>
  <c r="E203" i="2" s="1"/>
  <c r="F205" i="2"/>
  <c r="F203" i="2" s="1"/>
  <c r="G205" i="2"/>
  <c r="H205" i="2"/>
  <c r="C205" i="2"/>
  <c r="C203" i="2" s="1"/>
  <c r="D108" i="1"/>
  <c r="E108" i="1"/>
  <c r="F108" i="1"/>
  <c r="C108" i="1"/>
  <c r="H343" i="2" l="1"/>
  <c r="H345" i="2"/>
  <c r="G203" i="2"/>
  <c r="H203" i="2"/>
  <c r="D62" i="1"/>
  <c r="E62" i="1"/>
  <c r="F62" i="1"/>
  <c r="C62" i="1"/>
  <c r="H344" i="2" l="1"/>
  <c r="H339" i="2"/>
  <c r="D295" i="2"/>
  <c r="E295" i="2"/>
  <c r="F295" i="2"/>
  <c r="H304" i="2"/>
  <c r="G304" i="2"/>
  <c r="C304" i="2"/>
  <c r="H338" i="2" l="1"/>
  <c r="D235" i="2"/>
  <c r="E235" i="2"/>
  <c r="F235" i="2"/>
  <c r="G235" i="2"/>
  <c r="H235" i="2"/>
  <c r="C235" i="2"/>
  <c r="D213" i="2"/>
  <c r="E213" i="2"/>
  <c r="F213" i="2"/>
  <c r="G213" i="2"/>
  <c r="H213" i="2"/>
  <c r="C213" i="2"/>
  <c r="D26" i="2" l="1"/>
  <c r="E26" i="2"/>
  <c r="F26" i="2"/>
  <c r="G26" i="2"/>
  <c r="H26" i="2"/>
  <c r="D17" i="2" l="1"/>
  <c r="E17" i="2"/>
  <c r="F17" i="2"/>
  <c r="G17" i="2"/>
  <c r="H17" i="2"/>
  <c r="C17" i="2"/>
  <c r="D15" i="2"/>
  <c r="E15" i="2"/>
  <c r="F15" i="2"/>
  <c r="G15" i="2"/>
  <c r="H15" i="2"/>
  <c r="D96" i="2"/>
  <c r="E96" i="2"/>
  <c r="F96" i="2"/>
  <c r="G96" i="2"/>
  <c r="H96" i="2"/>
  <c r="C96" i="2"/>
  <c r="D102" i="1"/>
  <c r="E102" i="1"/>
  <c r="F102" i="1"/>
  <c r="C102" i="1"/>
  <c r="D99" i="1"/>
  <c r="E99" i="1"/>
  <c r="F99" i="1"/>
  <c r="C99" i="1"/>
  <c r="D94" i="1"/>
  <c r="E94" i="1"/>
  <c r="F94" i="1"/>
  <c r="C94" i="1"/>
  <c r="H13" i="2" l="1"/>
  <c r="D13" i="2"/>
  <c r="G13" i="2"/>
  <c r="F13" i="2"/>
  <c r="C13" i="2"/>
  <c r="E13" i="2"/>
  <c r="D191" i="2"/>
  <c r="E191" i="2"/>
  <c r="F191" i="2"/>
  <c r="D181" i="2"/>
  <c r="E181" i="2"/>
  <c r="F181" i="2"/>
  <c r="G181" i="2"/>
  <c r="H181" i="2"/>
  <c r="C181" i="2"/>
  <c r="D168" i="2" l="1"/>
  <c r="E168" i="2"/>
  <c r="F168" i="2"/>
  <c r="G168" i="2"/>
  <c r="H168" i="2"/>
  <c r="C168" i="2"/>
  <c r="C159" i="2" l="1"/>
  <c r="E159" i="2" l="1"/>
  <c r="F159" i="2"/>
  <c r="G159" i="2"/>
  <c r="H159" i="2"/>
  <c r="D159" i="2"/>
  <c r="D317" i="2" l="1"/>
  <c r="D316" i="2" s="1"/>
  <c r="D315" i="2" s="1"/>
  <c r="D14" i="2" s="1"/>
  <c r="E317" i="2"/>
  <c r="E316" i="2" s="1"/>
  <c r="E315" i="2" s="1"/>
  <c r="E14" i="2" s="1"/>
  <c r="F317" i="2"/>
  <c r="F316" i="2" s="1"/>
  <c r="F315" i="2" s="1"/>
  <c r="F14" i="2" s="1"/>
  <c r="G317" i="2"/>
  <c r="H317" i="2"/>
  <c r="D318" i="2"/>
  <c r="E318" i="2"/>
  <c r="F318" i="2"/>
  <c r="G318" i="2"/>
  <c r="H318" i="2"/>
  <c r="D294" i="2"/>
  <c r="D293" i="2" s="1"/>
  <c r="D12" i="2" s="1"/>
  <c r="E294" i="2"/>
  <c r="E293" i="2" s="1"/>
  <c r="E12" i="2" s="1"/>
  <c r="F294" i="2"/>
  <c r="F293" i="2" s="1"/>
  <c r="F12" i="2" s="1"/>
  <c r="G299" i="2"/>
  <c r="H299" i="2"/>
  <c r="D292" i="2"/>
  <c r="D20" i="2" s="1"/>
  <c r="E292" i="2"/>
  <c r="E20" i="2" s="1"/>
  <c r="F292" i="2"/>
  <c r="F20" i="2" s="1"/>
  <c r="G292" i="2"/>
  <c r="H292" i="2"/>
  <c r="D270" i="2"/>
  <c r="E270" i="2"/>
  <c r="F270" i="2"/>
  <c r="G270" i="2"/>
  <c r="H270" i="2"/>
  <c r="D267" i="2"/>
  <c r="E267" i="2"/>
  <c r="F267" i="2"/>
  <c r="G267" i="2"/>
  <c r="H267" i="2"/>
  <c r="D264" i="2"/>
  <c r="E264" i="2"/>
  <c r="F264" i="2"/>
  <c r="G264" i="2"/>
  <c r="H264" i="2"/>
  <c r="G253" i="2"/>
  <c r="H253" i="2"/>
  <c r="D231" i="2"/>
  <c r="E231" i="2"/>
  <c r="F231" i="2"/>
  <c r="G231" i="2"/>
  <c r="H231" i="2"/>
  <c r="D228" i="2"/>
  <c r="E228" i="2"/>
  <c r="F228" i="2"/>
  <c r="G228" i="2"/>
  <c r="H228" i="2"/>
  <c r="G192" i="2"/>
  <c r="H192" i="2"/>
  <c r="H191" i="2" s="1"/>
  <c r="D186" i="2"/>
  <c r="E186" i="2"/>
  <c r="F186" i="2"/>
  <c r="G186" i="2"/>
  <c r="H186" i="2"/>
  <c r="D176" i="2"/>
  <c r="E176" i="2"/>
  <c r="F176" i="2"/>
  <c r="G176" i="2"/>
  <c r="H176" i="2"/>
  <c r="D172" i="2"/>
  <c r="E172" i="2"/>
  <c r="F172" i="2"/>
  <c r="G172" i="2"/>
  <c r="H172" i="2"/>
  <c r="D164" i="2"/>
  <c r="E164" i="2"/>
  <c r="F164" i="2"/>
  <c r="G164" i="2"/>
  <c r="H164" i="2"/>
  <c r="D156" i="2"/>
  <c r="E156" i="2"/>
  <c r="F156" i="2"/>
  <c r="G156" i="2"/>
  <c r="H156" i="2"/>
  <c r="D153" i="2"/>
  <c r="E153" i="2"/>
  <c r="F153" i="2"/>
  <c r="G153" i="2"/>
  <c r="H153" i="2"/>
  <c r="D150" i="2"/>
  <c r="E150" i="2"/>
  <c r="F150" i="2"/>
  <c r="G150" i="2"/>
  <c r="H150" i="2"/>
  <c r="D143" i="2"/>
  <c r="E143" i="2"/>
  <c r="F143" i="2"/>
  <c r="G143" i="2"/>
  <c r="H143" i="2"/>
  <c r="D137" i="2"/>
  <c r="E137" i="2"/>
  <c r="F137" i="2"/>
  <c r="G137" i="2"/>
  <c r="H137" i="2"/>
  <c r="D133" i="2"/>
  <c r="E133" i="2"/>
  <c r="F133" i="2"/>
  <c r="G133" i="2"/>
  <c r="H133" i="2"/>
  <c r="D130" i="2"/>
  <c r="E130" i="2"/>
  <c r="F130" i="2"/>
  <c r="G130" i="2"/>
  <c r="H130" i="2"/>
  <c r="D127" i="2"/>
  <c r="E127" i="2"/>
  <c r="F127" i="2"/>
  <c r="G127" i="2"/>
  <c r="H127" i="2"/>
  <c r="D124" i="2"/>
  <c r="E124" i="2"/>
  <c r="F124" i="2"/>
  <c r="G124" i="2"/>
  <c r="H124" i="2"/>
  <c r="D121" i="2"/>
  <c r="E121" i="2"/>
  <c r="F121" i="2"/>
  <c r="G121" i="2"/>
  <c r="H121" i="2"/>
  <c r="D118" i="2"/>
  <c r="E118" i="2"/>
  <c r="F118" i="2"/>
  <c r="G118" i="2"/>
  <c r="H118" i="2"/>
  <c r="D115" i="2"/>
  <c r="E115" i="2"/>
  <c r="F115" i="2"/>
  <c r="G115" i="2"/>
  <c r="H115" i="2"/>
  <c r="D112" i="2"/>
  <c r="E112" i="2"/>
  <c r="F112" i="2"/>
  <c r="G112" i="2"/>
  <c r="H112" i="2"/>
  <c r="H103" i="2"/>
  <c r="H102" i="2" s="1"/>
  <c r="D103" i="2"/>
  <c r="D102" i="2" s="1"/>
  <c r="E103" i="2"/>
  <c r="E102" i="2" s="1"/>
  <c r="F103" i="2"/>
  <c r="F102" i="2" s="1"/>
  <c r="G103" i="2"/>
  <c r="D99" i="2"/>
  <c r="E99" i="2"/>
  <c r="F99" i="2"/>
  <c r="G99" i="2"/>
  <c r="H99" i="2"/>
  <c r="D81" i="2"/>
  <c r="D80" i="2" s="1"/>
  <c r="E81" i="2"/>
  <c r="E80" i="2" s="1"/>
  <c r="E19" i="2" s="1"/>
  <c r="F81" i="2"/>
  <c r="F80" i="2" s="1"/>
  <c r="F19" i="2" s="1"/>
  <c r="G81" i="2"/>
  <c r="H81" i="2"/>
  <c r="D76" i="2"/>
  <c r="D16" i="2" s="1"/>
  <c r="E76" i="2"/>
  <c r="E16" i="2" s="1"/>
  <c r="F76" i="2"/>
  <c r="F16" i="2" s="1"/>
  <c r="G76" i="2"/>
  <c r="H76" i="2"/>
  <c r="D74" i="2"/>
  <c r="D73" i="2" s="1"/>
  <c r="E74" i="2"/>
  <c r="E73" i="2" s="1"/>
  <c r="F74" i="2"/>
  <c r="F73" i="2" s="1"/>
  <c r="G74" i="2"/>
  <c r="H74" i="2"/>
  <c r="D70" i="2"/>
  <c r="E70" i="2"/>
  <c r="F70" i="2"/>
  <c r="G70" i="2"/>
  <c r="H70" i="2"/>
  <c r="D62" i="2"/>
  <c r="E62" i="2"/>
  <c r="F62" i="2"/>
  <c r="G62" i="2"/>
  <c r="H62" i="2"/>
  <c r="D60" i="2"/>
  <c r="E60" i="2"/>
  <c r="F60" i="2"/>
  <c r="G60" i="2"/>
  <c r="H60" i="2"/>
  <c r="D38" i="2"/>
  <c r="E38" i="2"/>
  <c r="F38" i="2"/>
  <c r="G38" i="2"/>
  <c r="H38" i="2"/>
  <c r="D36" i="2"/>
  <c r="E36" i="2"/>
  <c r="F36" i="2"/>
  <c r="G36" i="2"/>
  <c r="H36" i="2"/>
  <c r="C267" i="2"/>
  <c r="C253" i="2"/>
  <c r="C192" i="2"/>
  <c r="C191" i="2" s="1"/>
  <c r="C143" i="2"/>
  <c r="C38" i="2"/>
  <c r="C110" i="1"/>
  <c r="D110" i="1"/>
  <c r="E110" i="1"/>
  <c r="F110" i="1"/>
  <c r="C106" i="1"/>
  <c r="C105" i="1" s="1"/>
  <c r="C104" i="1" s="1"/>
  <c r="D106" i="1"/>
  <c r="D105" i="1" s="1"/>
  <c r="D104" i="1" s="1"/>
  <c r="E106" i="1"/>
  <c r="F106" i="1"/>
  <c r="C96" i="1"/>
  <c r="D96" i="1"/>
  <c r="E96" i="1"/>
  <c r="F96" i="1"/>
  <c r="C85" i="1"/>
  <c r="D85" i="1"/>
  <c r="E85" i="1"/>
  <c r="F85" i="1"/>
  <c r="C72" i="1"/>
  <c r="D72" i="1"/>
  <c r="D71" i="1" s="1"/>
  <c r="D70" i="1" s="1"/>
  <c r="E72" i="1"/>
  <c r="F72" i="1"/>
  <c r="C68" i="1"/>
  <c r="C58" i="1" s="1"/>
  <c r="D68" i="1"/>
  <c r="D58" i="1" s="1"/>
  <c r="E68" i="1"/>
  <c r="F68" i="1"/>
  <c r="C56" i="1"/>
  <c r="D56" i="1"/>
  <c r="E56" i="1"/>
  <c r="F56" i="1"/>
  <c r="C54" i="1"/>
  <c r="D54" i="1"/>
  <c r="E54" i="1"/>
  <c r="F54" i="1"/>
  <c r="C29" i="1"/>
  <c r="C28" i="1" s="1"/>
  <c r="D29" i="1"/>
  <c r="D28" i="1" s="1"/>
  <c r="E29" i="1"/>
  <c r="F29" i="1"/>
  <c r="C24" i="1"/>
  <c r="D24" i="1"/>
  <c r="E24" i="1"/>
  <c r="F24" i="1"/>
  <c r="C16" i="1"/>
  <c r="D16" i="1"/>
  <c r="D15" i="1" s="1"/>
  <c r="E16" i="1"/>
  <c r="F16" i="1"/>
  <c r="C9" i="1"/>
  <c r="D9" i="1"/>
  <c r="E9" i="1"/>
  <c r="F9" i="1"/>
  <c r="C318" i="2"/>
  <c r="C317" i="2"/>
  <c r="C316" i="2" s="1"/>
  <c r="C315" i="2" s="1"/>
  <c r="C314" i="2" s="1"/>
  <c r="C313" i="2" s="1"/>
  <c r="C299" i="2"/>
  <c r="C295" i="2" s="1"/>
  <c r="C292" i="2"/>
  <c r="C20" i="2" s="1"/>
  <c r="C270" i="2"/>
  <c r="C264" i="2"/>
  <c r="C231" i="2"/>
  <c r="C228" i="2"/>
  <c r="C186" i="2"/>
  <c r="C176" i="2"/>
  <c r="C172" i="2"/>
  <c r="C164" i="2"/>
  <c r="C156" i="2"/>
  <c r="C153" i="2"/>
  <c r="C150" i="2"/>
  <c r="C137" i="2"/>
  <c r="C133" i="2"/>
  <c r="C130" i="2"/>
  <c r="C127" i="2"/>
  <c r="C124" i="2"/>
  <c r="C121" i="2"/>
  <c r="C118" i="2"/>
  <c r="C115" i="2"/>
  <c r="C112" i="2"/>
  <c r="C103" i="2"/>
  <c r="C102" i="2" s="1"/>
  <c r="C99" i="2"/>
  <c r="C81" i="2"/>
  <c r="C80" i="2" s="1"/>
  <c r="C79" i="2" s="1"/>
  <c r="C18" i="2" s="1"/>
  <c r="C76" i="2"/>
  <c r="C16" i="2" s="1"/>
  <c r="C74" i="2"/>
  <c r="C73" i="2" s="1"/>
  <c r="C11" i="2" s="1"/>
  <c r="C70" i="2"/>
  <c r="C62" i="2"/>
  <c r="C60" i="2"/>
  <c r="C36" i="2"/>
  <c r="C26" i="2"/>
  <c r="H73" i="2" l="1"/>
  <c r="C15" i="1"/>
  <c r="F58" i="1"/>
  <c r="F105" i="1"/>
  <c r="F252" i="2"/>
  <c r="F251" i="2" s="1"/>
  <c r="E252" i="2"/>
  <c r="E251" i="2" s="1"/>
  <c r="C220" i="2"/>
  <c r="C252" i="2"/>
  <c r="D252" i="2"/>
  <c r="D251" i="2" s="1"/>
  <c r="F220" i="2"/>
  <c r="F190" i="2" s="1"/>
  <c r="G191" i="2"/>
  <c r="E136" i="2"/>
  <c r="E111" i="2" s="1"/>
  <c r="D136" i="2"/>
  <c r="D111" i="2" s="1"/>
  <c r="F136" i="2"/>
  <c r="F111" i="2" s="1"/>
  <c r="G73" i="2"/>
  <c r="E105" i="1"/>
  <c r="E58" i="1"/>
  <c r="E53" i="1"/>
  <c r="H316" i="2"/>
  <c r="G316" i="2"/>
  <c r="H252" i="2"/>
  <c r="H251" i="2" s="1"/>
  <c r="G252" i="2"/>
  <c r="H136" i="2"/>
  <c r="H111" i="2" s="1"/>
  <c r="E92" i="2"/>
  <c r="D92" i="2"/>
  <c r="H20" i="2"/>
  <c r="G102" i="2"/>
  <c r="G20" i="2"/>
  <c r="H80" i="2"/>
  <c r="G80" i="2"/>
  <c r="H16" i="2"/>
  <c r="G16" i="2"/>
  <c r="E71" i="1"/>
  <c r="F71" i="1"/>
  <c r="D53" i="1"/>
  <c r="D52" i="1" s="1"/>
  <c r="C53" i="1"/>
  <c r="C52" i="1" s="1"/>
  <c r="E28" i="1"/>
  <c r="F28" i="1"/>
  <c r="E15" i="1"/>
  <c r="F15" i="1"/>
  <c r="H25" i="2"/>
  <c r="D25" i="2"/>
  <c r="D9" i="2" s="1"/>
  <c r="E220" i="2"/>
  <c r="E190" i="2" s="1"/>
  <c r="H220" i="2"/>
  <c r="H190" i="2" s="1"/>
  <c r="D220" i="2"/>
  <c r="D190" i="2" s="1"/>
  <c r="C136" i="2"/>
  <c r="C111" i="2" s="1"/>
  <c r="G136" i="2"/>
  <c r="G220" i="2"/>
  <c r="C92" i="2"/>
  <c r="E171" i="2"/>
  <c r="E149" i="2" s="1"/>
  <c r="F92" i="2"/>
  <c r="H295" i="2"/>
  <c r="C251" i="2"/>
  <c r="F25" i="2"/>
  <c r="F9" i="2" s="1"/>
  <c r="D79" i="2"/>
  <c r="D18" i="2" s="1"/>
  <c r="D19" i="2"/>
  <c r="G25" i="2"/>
  <c r="G295" i="2"/>
  <c r="C190" i="2"/>
  <c r="E25" i="2"/>
  <c r="E9" i="2" s="1"/>
  <c r="H92" i="2"/>
  <c r="E11" i="2"/>
  <c r="F11" i="2"/>
  <c r="D11" i="2"/>
  <c r="F171" i="2"/>
  <c r="F149" i="2" s="1"/>
  <c r="C71" i="1"/>
  <c r="C70" i="1" s="1"/>
  <c r="F53" i="1"/>
  <c r="G171" i="2"/>
  <c r="C294" i="2"/>
  <c r="C293" i="2" s="1"/>
  <c r="C12" i="2" s="1"/>
  <c r="H171" i="2"/>
  <c r="D171" i="2"/>
  <c r="D149" i="2" s="1"/>
  <c r="E314" i="2"/>
  <c r="E313" i="2" s="1"/>
  <c r="F314" i="2"/>
  <c r="F313" i="2" s="1"/>
  <c r="D314" i="2"/>
  <c r="D313" i="2" s="1"/>
  <c r="F79" i="2"/>
  <c r="F18" i="2" s="1"/>
  <c r="E79" i="2"/>
  <c r="E18" i="2" s="1"/>
  <c r="C101" i="1"/>
  <c r="D101" i="1"/>
  <c r="C15" i="2"/>
  <c r="C171" i="2"/>
  <c r="C149" i="2" s="1"/>
  <c r="C14" i="2"/>
  <c r="C25" i="2"/>
  <c r="C9" i="2" s="1"/>
  <c r="D14" i="1"/>
  <c r="C14" i="1"/>
  <c r="C19" i="2"/>
  <c r="H11" i="2" l="1"/>
  <c r="G79" i="2"/>
  <c r="H79" i="2"/>
  <c r="F104" i="1"/>
  <c r="F52" i="1"/>
  <c r="G11" i="2"/>
  <c r="E104" i="1"/>
  <c r="E52" i="1"/>
  <c r="E14" i="1"/>
  <c r="G315" i="2"/>
  <c r="H315" i="2"/>
  <c r="G294" i="2"/>
  <c r="H294" i="2"/>
  <c r="G251" i="2"/>
  <c r="G190" i="2"/>
  <c r="H149" i="2"/>
  <c r="G149" i="2"/>
  <c r="G111" i="2"/>
  <c r="G92" i="2"/>
  <c r="H18" i="2"/>
  <c r="G19" i="2"/>
  <c r="H19" i="2"/>
  <c r="G9" i="2"/>
  <c r="H9" i="2"/>
  <c r="F70" i="1"/>
  <c r="E70" i="1"/>
  <c r="F14" i="1"/>
  <c r="D8" i="1"/>
  <c r="D7" i="1" s="1"/>
  <c r="D91" i="2"/>
  <c r="D90" i="2" s="1"/>
  <c r="D54" i="2" s="1"/>
  <c r="D46" i="2" s="1"/>
  <c r="D45" i="2" s="1"/>
  <c r="F91" i="2"/>
  <c r="F90" i="2" s="1"/>
  <c r="F54" i="2" s="1"/>
  <c r="F46" i="2" s="1"/>
  <c r="F45" i="2" s="1"/>
  <c r="E91" i="2"/>
  <c r="E90" i="2" s="1"/>
  <c r="E54" i="2" s="1"/>
  <c r="E46" i="2" s="1"/>
  <c r="E45" i="2" s="1"/>
  <c r="C8" i="1"/>
  <c r="C7" i="1" s="1"/>
  <c r="C91" i="2"/>
  <c r="C90" i="2" s="1"/>
  <c r="C54" i="2" s="1"/>
  <c r="C46" i="2" s="1"/>
  <c r="C45" i="2" s="1"/>
  <c r="G18" i="2" l="1"/>
  <c r="F101" i="1"/>
  <c r="E101" i="1"/>
  <c r="E8" i="1"/>
  <c r="F8" i="1"/>
  <c r="G14" i="2"/>
  <c r="G314" i="2"/>
  <c r="H14" i="2"/>
  <c r="H314" i="2"/>
  <c r="G293" i="2"/>
  <c r="H293" i="2"/>
  <c r="H91" i="2"/>
  <c r="H90" i="2" s="1"/>
  <c r="G91" i="2"/>
  <c r="E10" i="2"/>
  <c r="E24" i="2"/>
  <c r="E23" i="2" s="1"/>
  <c r="F10" i="2"/>
  <c r="F24" i="2"/>
  <c r="F23" i="2" s="1"/>
  <c r="D10" i="2"/>
  <c r="D24" i="2"/>
  <c r="D23" i="2" s="1"/>
  <c r="C88" i="2"/>
  <c r="C24" i="2"/>
  <c r="C23" i="2" s="1"/>
  <c r="D88" i="2"/>
  <c r="F88" i="2"/>
  <c r="E88" i="2"/>
  <c r="C10" i="2"/>
  <c r="F7" i="1" l="1"/>
  <c r="E7" i="1"/>
  <c r="H313" i="2"/>
  <c r="G313" i="2"/>
  <c r="G12" i="2"/>
  <c r="H12" i="2"/>
  <c r="G90" i="2"/>
  <c r="H54" i="2"/>
  <c r="F8" i="2"/>
  <c r="F7" i="2" s="1"/>
  <c r="F22" i="2"/>
  <c r="F21" i="2" s="1"/>
  <c r="D22" i="2"/>
  <c r="D21" i="2" s="1"/>
  <c r="D8" i="2"/>
  <c r="D7" i="2" s="1"/>
  <c r="E22" i="2"/>
  <c r="E21" i="2" s="1"/>
  <c r="E8" i="2"/>
  <c r="E7" i="2" s="1"/>
  <c r="C22" i="2"/>
  <c r="C21" i="2" s="1"/>
  <c r="C8" i="2"/>
  <c r="C7" i="2" s="1"/>
  <c r="H46" i="2" l="1"/>
  <c r="H45" i="2" s="1"/>
  <c r="H88" i="2" s="1"/>
  <c r="G54" i="2"/>
  <c r="G46" i="2" l="1"/>
  <c r="H10" i="2"/>
  <c r="H8" i="2" s="1"/>
  <c r="H7" i="2" s="1"/>
  <c r="H24" i="2"/>
  <c r="H23" i="2" s="1"/>
  <c r="G45" i="2" l="1"/>
  <c r="H22" i="2"/>
  <c r="H21" i="2" s="1"/>
  <c r="G24" i="2" l="1"/>
  <c r="G10" i="2"/>
  <c r="G88" i="2"/>
  <c r="G22" i="2" l="1"/>
  <c r="G8" i="2"/>
  <c r="G23" i="2"/>
  <c r="G7" i="2" l="1"/>
  <c r="G21" i="2"/>
</calcChain>
</file>

<file path=xl/sharedStrings.xml><?xml version="1.0" encoding="utf-8"?>
<sst xmlns="http://schemas.openxmlformats.org/spreadsheetml/2006/main" count="683" uniqueCount="535">
  <si>
    <t xml:space="preserve">lei </t>
  </si>
  <si>
    <t>Cod</t>
  </si>
  <si>
    <t>Denumire indicator</t>
  </si>
  <si>
    <t>Prevederi bugetare aprobate la finele perioadei de raportare</t>
  </si>
  <si>
    <t>Prevederi bugetare trimestriale cumulate</t>
  </si>
  <si>
    <t>Incasari realizate cumulat</t>
  </si>
  <si>
    <t>Incasari realizate luna curenta</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</si>
  <si>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</si>
  <si>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</si>
  <si>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</si>
  <si>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</si>
  <si>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</si>
  <si>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</si>
  <si>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</si>
  <si>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</si>
  <si>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</si>
  <si>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</si>
  <si>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</si>
  <si>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</si>
  <si>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</si>
  <si>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</si>
  <si>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</si>
  <si>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</si>
  <si>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</si>
  <si>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</si>
  <si>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</si>
  <si>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</si>
  <si>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</si>
  <si>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</si>
  <si>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</si>
  <si>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</si>
  <si>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</si>
  <si>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</si>
  <si>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</si>
  <si>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</si>
  <si>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</si>
  <si>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</si>
  <si>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</si>
  <si>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</si>
  <si>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</si>
  <si>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</si>
  <si>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</si>
  <si>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Contributii pentru concedii si indemnizatii</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</si>
  <si>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</si>
  <si>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</si>
  <si>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</si>
  <si>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</si>
  <si>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</si>
  <si>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</si>
  <si>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</si>
  <si>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</si>
  <si>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</si>
  <si>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</si>
  <si>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</si>
  <si>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</si>
  <si>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</si>
  <si>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</si>
  <si>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</si>
  <si>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</si>
  <si>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</si>
  <si>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</si>
  <si>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</si>
  <si>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</si>
  <si>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</si>
  <si>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</si>
  <si>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</si>
  <si>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</si>
  <si>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</si>
  <si>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</si>
  <si>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</si>
  <si>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</si>
  <si>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</si>
  <si>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</si>
  <si>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</si>
  <si>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</si>
  <si>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</si>
  <si>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</si>
  <si>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</si>
  <si>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</si>
  <si>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</si>
  <si>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</si>
  <si>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</si>
  <si>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</si>
  <si>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</si>
  <si>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</si>
  <si>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</si>
  <si>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</si>
  <si>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</si>
  <si>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</si>
  <si>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</si>
  <si>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</si>
  <si>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</si>
  <si>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</si>
  <si>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</si>
  <si>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</si>
  <si>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</si>
  <si>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</si>
  <si>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</si>
  <si>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</si>
  <si>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</si>
  <si>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</si>
  <si>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</si>
  <si>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</si>
  <si>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</si>
  <si>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</si>
  <si>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</si>
  <si>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</si>
  <si>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</si>
  <si>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</si>
  <si>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</si>
  <si>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</si>
  <si>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36.05</t>
  </si>
  <si>
    <t>DIVERSE VENITURI</t>
  </si>
  <si>
    <t>36.05.01.01</t>
  </si>
  <si>
    <t>Venituri din aplicarea prescriptiei extinctive</t>
  </si>
  <si>
    <t>36.24</t>
  </si>
  <si>
    <t>Venituri din compensarea creantelor din despagubiri</t>
  </si>
  <si>
    <t>36.32.01</t>
  </si>
  <si>
    <t>Sume provenite din finantarea bugetara a anilor precedenti</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</si>
  <si>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</si>
  <si>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</si>
  <si>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</si>
  <si>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</si>
  <si>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</si>
  <si>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</si>
  <si>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</si>
  <si>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</si>
  <si>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</si>
  <si>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</si>
  <si>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</si>
  <si>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</si>
  <si>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</si>
  <si>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</si>
  <si>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</si>
  <si>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</si>
  <si>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</si>
  <si>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</si>
  <si>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</si>
  <si>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</si>
  <si>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</si>
  <si>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</si>
  <si>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</si>
  <si>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</si>
  <si>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</si>
  <si>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</si>
  <si>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</si>
  <si>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</si>
  <si>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</si>
  <si>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</si>
  <si>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</si>
  <si>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</si>
  <si>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</si>
  <si>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</si>
  <si>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</si>
  <si>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</si>
  <si>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</si>
  <si>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</si>
  <si>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</si>
  <si>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</si>
  <si>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</si>
  <si>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</si>
  <si>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</si>
  <si>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</si>
  <si>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</si>
  <si>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</si>
  <si>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</si>
  <si>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</si>
  <si>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</si>
  <si>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</si>
  <si>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</si>
  <si>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</si>
  <si>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45.05</t>
  </si>
  <si>
    <t>SUME PRIMITE DE LA UE/ALTI DONATORI IN CONTUL PLATILOR EFECTUATE SI PREFINANTARI AFERENTE CADRULUI FINANCIAR 2014-2020</t>
  </si>
  <si>
    <t>45.05.02</t>
  </si>
  <si>
    <t>Fondul Social European (FSE)</t>
  </si>
  <si>
    <t>48.05</t>
  </si>
  <si>
    <t>48.05.02</t>
  </si>
  <si>
    <t>08</t>
  </si>
  <si>
    <t>FONDURI EXTERNE NERAMBURSABILE
TOTAL VENITURI</t>
  </si>
  <si>
    <t>48.08</t>
  </si>
  <si>
    <t>Mecanismul pentru interconectarea Europei</t>
  </si>
  <si>
    <t xml:space="preserve">III.  OPERATIUNI FINANCIARE </t>
  </si>
  <si>
    <t>40.08</t>
  </si>
  <si>
    <t>Incasari din rambursarea imprumuturilor acordate</t>
  </si>
  <si>
    <t>40.08.15</t>
  </si>
  <si>
    <t>Sume utilizate din excedentul anului precedent pentru efectuarea de cheltuieli</t>
  </si>
  <si>
    <t>40.08.15.03</t>
  </si>
  <si>
    <t>Sume utilizate de alte instituţii din excedentul anului precedent</t>
  </si>
  <si>
    <t>47.05</t>
  </si>
  <si>
    <t>SUME ÎN CURS DE DISTRIBUIRE</t>
  </si>
  <si>
    <t>47.05.00</t>
  </si>
  <si>
    <t>Venituri ale bugetului Fondului Național unic de asigurări sociale de sănătate, încasate în contul unic, în curs de distribuire</t>
  </si>
  <si>
    <t>Credite de angajament</t>
  </si>
  <si>
    <t>Credite bugetare anuale aprobate la finele perioadei de raportare</t>
  </si>
  <si>
    <t>Credite bugetare trimestriale cumulate</t>
  </si>
  <si>
    <t>Plati efectuate cumulat</t>
  </si>
  <si>
    <t>Plati efectuate luna curenta</t>
  </si>
  <si>
    <t xml:space="preserve">B        </t>
  </si>
  <si>
    <t>50. 05</t>
  </si>
  <si>
    <t xml:space="preserve">CHELTUIELI- TOTAL      </t>
  </si>
  <si>
    <t>50.05.01</t>
  </si>
  <si>
    <t>CHELTUIELI CURENTE</t>
  </si>
  <si>
    <t>50.05.10</t>
  </si>
  <si>
    <t>TITLUL I CHELTUIELI DE PERSONAL</t>
  </si>
  <si>
    <t>50.05.20</t>
  </si>
  <si>
    <t>TITLUL II BUNURI SI SERVICII</t>
  </si>
  <si>
    <t>50.05.30</t>
  </si>
  <si>
    <t>TITLUL III DOBANZI</t>
  </si>
  <si>
    <t>66.05.51</t>
  </si>
  <si>
    <t>TITLUL VI TRANSFERURI INTRE UNITATI ALE ADMINISTRATIEI PUBLICE</t>
  </si>
  <si>
    <t>50.05.57</t>
  </si>
  <si>
    <t>TITLUL IX ASISTENTA SOCIALA</t>
  </si>
  <si>
    <t>50.05.58</t>
  </si>
  <si>
    <t>TITLUL X PROIECTE CU FINANTARE DIN FONDURI EXTERNE NERAMBURSABILE AFERENTE CADRULUI FINANCIAR 2014-2020</t>
  </si>
  <si>
    <t>50.05.59</t>
  </si>
  <si>
    <t xml:space="preserve">TITLUL XI ALTE CHELTUIELI </t>
  </si>
  <si>
    <t>50.05.70</t>
  </si>
  <si>
    <t>CHELTUIELI DE CAPITAL</t>
  </si>
  <si>
    <t>50.05.71</t>
  </si>
  <si>
    <t>TITLUL XV ACTIVE NEFINANCIARE</t>
  </si>
  <si>
    <t>50.05.85</t>
  </si>
  <si>
    <t>PLATI EFECTUATE IN ANII PRECEDENTI SI RECUPERATE IN ANUL CURENT</t>
  </si>
  <si>
    <t>66.00.05</t>
  </si>
  <si>
    <t>Partea a III-a CHELTUIELI SOCIAL - CULTURALE</t>
  </si>
  <si>
    <t>66.00.05.01</t>
  </si>
  <si>
    <t>66 .05</t>
  </si>
  <si>
    <t>SANATATE</t>
  </si>
  <si>
    <t>66.05.01</t>
  </si>
  <si>
    <t>66.05.10</t>
  </si>
  <si>
    <t>66.05.10.01</t>
  </si>
  <si>
    <t>Cheltuieli de salarii in bani</t>
  </si>
  <si>
    <t>66.05.10.01.01</t>
  </si>
  <si>
    <t>Salarii de baza</t>
  </si>
  <si>
    <t>66.05.10.01.05</t>
  </si>
  <si>
    <t>Sporuri pentru conditii de munca</t>
  </si>
  <si>
    <t>66.05.10.01.06</t>
  </si>
  <si>
    <t>Alte sporuri</t>
  </si>
  <si>
    <t>66.05.10.01.12</t>
  </si>
  <si>
    <t>Indemnizatii platite unor persoane din afara unitatii</t>
  </si>
  <si>
    <t>66.05.10.01.13</t>
  </si>
  <si>
    <t>Indemnizatii de delegare</t>
  </si>
  <si>
    <t>66.05.10.01.14</t>
  </si>
  <si>
    <t>Indemnizatii de detasare</t>
  </si>
  <si>
    <t>66.05.10.01.17</t>
  </si>
  <si>
    <t>Indemnizatii de hrana</t>
  </si>
  <si>
    <t>66.05.10.01.30</t>
  </si>
  <si>
    <t>Alte drepturi salariale in bani</t>
  </si>
  <si>
    <t xml:space="preserve">   ~ hotarari judecatoresti</t>
  </si>
  <si>
    <t>66.05.10.01.02</t>
  </si>
  <si>
    <t>Cheltuieli salariale in natura</t>
  </si>
  <si>
    <t>66.05.10.01.02.06</t>
  </si>
  <si>
    <t>Vouchere de vacanta</t>
  </si>
  <si>
    <t>66.05.10.03</t>
  </si>
  <si>
    <t>Contributii</t>
  </si>
  <si>
    <t>66.05.10.03.01</t>
  </si>
  <si>
    <t>Contributii de asigurari sociale de stat</t>
  </si>
  <si>
    <t>66.05.10.03.02</t>
  </si>
  <si>
    <t>Contributii de asigurari de somaj</t>
  </si>
  <si>
    <t>66.05.10.03.03</t>
  </si>
  <si>
    <t>Contributii de asigurari sociale de sanatate</t>
  </si>
  <si>
    <t>66.05.10.03.04</t>
  </si>
  <si>
    <t xml:space="preserve">Contributii de asigurari pentru accidente de munca si boli profesionale </t>
  </si>
  <si>
    <t>66.05.10.03.06</t>
  </si>
  <si>
    <t>66.05.10.03.07</t>
  </si>
  <si>
    <t>Contributia asiguratorie pentru munca</t>
  </si>
  <si>
    <t>66.05.20</t>
  </si>
  <si>
    <t>66.05.20.01</t>
  </si>
  <si>
    <t>Bunuri si servicii</t>
  </si>
  <si>
    <t>66.05.20.01.01</t>
  </si>
  <si>
    <t>Furnituri de birou</t>
  </si>
  <si>
    <t>66.05.20.01.02</t>
  </si>
  <si>
    <t>Materiale pentru curatenie</t>
  </si>
  <si>
    <t>66.05.20.01.03</t>
  </si>
  <si>
    <t>Incalzit, iluminat si forta motrica</t>
  </si>
  <si>
    <t>66.05.20.01.04</t>
  </si>
  <si>
    <t>Apa, canal si salubritate</t>
  </si>
  <si>
    <t>66.05.20.01.05</t>
  </si>
  <si>
    <t>Carburanti si lubrifianti</t>
  </si>
  <si>
    <t>66.05.20.01.06</t>
  </si>
  <si>
    <t>Piese de schimb</t>
  </si>
  <si>
    <t>66.05.20.01.08</t>
  </si>
  <si>
    <t>Posta, telecomunicatii, radio, tv, internet</t>
  </si>
  <si>
    <t>66.05.20.01.09</t>
  </si>
  <si>
    <t>Materiale si prestari de servicii cu caracter functional din care:</t>
  </si>
  <si>
    <t>66.05.20.01.09.2</t>
  </si>
  <si>
    <t>Materiale si prestari de servicii cu caracter functional pt ch.proprii</t>
  </si>
  <si>
    <t>66.05.20.01.30</t>
  </si>
  <si>
    <t>Alte bunuri si servicii pentru intretinere si functionare, din care:</t>
  </si>
  <si>
    <t xml:space="preserve"> - sume pentru servicii poştale în vederea distribuţiei cardurilor naţionale </t>
  </si>
  <si>
    <t xml:space="preserve">  - sume pentru servicii de mententanta si suport tehnic pentru sistemul ERP</t>
  </si>
  <si>
    <t>66.05.20.02</t>
  </si>
  <si>
    <t>Reparatii curente</t>
  </si>
  <si>
    <t>66.05.20.05</t>
  </si>
  <si>
    <t>Bunuri de natura obiectelor de inventar</t>
  </si>
  <si>
    <t>66.05.20.05.30</t>
  </si>
  <si>
    <t>Alte obiecte de inventar</t>
  </si>
  <si>
    <t>66.05.20.06</t>
  </si>
  <si>
    <t>Deplasari, detasari, transferari</t>
  </si>
  <si>
    <t>66.05.20.06.01</t>
  </si>
  <si>
    <t>Deplasari interne, detasari, transferari</t>
  </si>
  <si>
    <t>66.05.20.06.02</t>
  </si>
  <si>
    <t>Deplasari in strainatate</t>
  </si>
  <si>
    <t>66.05.20.11</t>
  </si>
  <si>
    <t>Carti, publicatii si materiale documentare</t>
  </si>
  <si>
    <t>66.05.20.12</t>
  </si>
  <si>
    <t>Consultanta si expertiza</t>
  </si>
  <si>
    <t>66.05.20.13</t>
  </si>
  <si>
    <t>Pregatire profesionala</t>
  </si>
  <si>
    <t>66.05.20.14</t>
  </si>
  <si>
    <t>Protectia muncii</t>
  </si>
  <si>
    <t>66.05.20.25</t>
  </si>
  <si>
    <t>Cheltuieli judiciare si extrajudiciare derivate din actiuni in reprezentarea intereselor statului, potrivit dispozitiilor legale</t>
  </si>
  <si>
    <t>66.05.20.30</t>
  </si>
  <si>
    <t>Alte cheltuieli</t>
  </si>
  <si>
    <t>66.05.20.30.04</t>
  </si>
  <si>
    <t>Chirii</t>
  </si>
  <si>
    <t>66.05.20.30.30</t>
  </si>
  <si>
    <t>Alte cheltuieli cu bunuri si servicii</t>
  </si>
  <si>
    <t>66.05.30</t>
  </si>
  <si>
    <t>66.05.30.03</t>
  </si>
  <si>
    <t>Alte dobanzi</t>
  </si>
  <si>
    <t>66.05.30.03.02</t>
  </si>
  <si>
    <t>Dobanda datorata trezoreriei statului</t>
  </si>
  <si>
    <t>50.00.59</t>
  </si>
  <si>
    <t>50.00.59.17</t>
  </si>
  <si>
    <t>Despagubiri civile</t>
  </si>
  <si>
    <t>50.00.59.40</t>
  </si>
  <si>
    <t>Sume aferente persoanelor cu handicap neincadrate</t>
  </si>
  <si>
    <t>66.05.70</t>
  </si>
  <si>
    <t>66.05.71</t>
  </si>
  <si>
    <t>66.05.71.01</t>
  </si>
  <si>
    <t>Active fixe</t>
  </si>
  <si>
    <t>66.05.71.01.01</t>
  </si>
  <si>
    <t>Constructii</t>
  </si>
  <si>
    <t>66.05.71.01.02</t>
  </si>
  <si>
    <t>Masini, echipamente si mijloace de transport</t>
  </si>
  <si>
    <t>66.05.71.01.03</t>
  </si>
  <si>
    <t>Mobilier, aparatura birotica si alte active corporale</t>
  </si>
  <si>
    <t>66.05.71.01.30</t>
  </si>
  <si>
    <t>Alte active fixe</t>
  </si>
  <si>
    <t>66.05.71.03</t>
  </si>
  <si>
    <t>Reparatii capitale aferente activelor fixe</t>
  </si>
  <si>
    <t>Administratia centrala</t>
  </si>
  <si>
    <t>66.05.02</t>
  </si>
  <si>
    <t>Servicii publice descentralizate, din care:</t>
  </si>
  <si>
    <t xml:space="preserve"> Plati efectuate in anii precedenti si recuperate in anul curent</t>
  </si>
  <si>
    <t>66.05.20.01.09.1</t>
  </si>
  <si>
    <t>Materiale si prestari de servicii cu caracter medical</t>
  </si>
  <si>
    <t>66.05.03</t>
  </si>
  <si>
    <t>Produse farmaceutice, materiale sanitare specifice si dispozitive medicale</t>
  </si>
  <si>
    <t>66.05.03.01</t>
  </si>
  <si>
    <t>Medicamente cu si fara contributie personala</t>
  </si>
  <si>
    <t xml:space="preserve">    ~ activitatea curenta</t>
  </si>
  <si>
    <t>~ contributia personala pentru medicamentele acordate in tratamentul ambulatoriu persoanelor care beneficiaza de OUG 15/2022, cu modificarile si completarile ulterioare</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</si>
  <si>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</si>
  <si>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 xml:space="preserve">    ~  cost volum-rezultat, din care:</t>
  </si>
  <si>
    <t xml:space="preserve"> - activitatea curenta</t>
  </si>
  <si>
    <t xml:space="preserve">    ~  cost volum, din care:</t>
  </si>
  <si>
    <t xml:space="preserve">          - medicamente cost volum ( fara medicamente pentru pensionari cu compensare 90% pe sublista B)</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</si>
  <si>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</si>
  <si>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</si>
  <si>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 xml:space="preserve">    ~ personal contractual</t>
  </si>
  <si>
    <t xml:space="preserve">    ~ medicamente 40% - conform HG nr.186/2009 privind aprobarea Programului pentru compensarea cu 90% a preţului de referinţă al medicamentelor, cu modificarile si completarile ulterioare</t>
  </si>
  <si>
    <t>66.05.03.02</t>
  </si>
  <si>
    <t>Medicamente pentru boli cronice cu risc crescut utilizate in programele nationale cu scop curativ, din care:</t>
  </si>
  <si>
    <t xml:space="preserve">          Programul national detratament pentru boli rare</t>
  </si>
  <si>
    <t xml:space="preserve">          Programul national de tratament al bolilor neurologice</t>
  </si>
  <si>
    <t xml:space="preserve">          Programul national de tratament al hemofiliei si talasemiei</t>
  </si>
  <si>
    <t xml:space="preserve">          Programul national  de diabet zaharat</t>
  </si>
  <si>
    <t xml:space="preserve">          Programul national de boli endocrine</t>
  </si>
  <si>
    <t xml:space="preserve">          Programul national de transplant de organe, tesuturi si celule de origine umana</t>
  </si>
  <si>
    <t xml:space="preserve">          Programul national de oncologie</t>
  </si>
  <si>
    <t>Sume pentru medicamente utilizate in programele nationale cu scop curativ care fac obiectul contractelor de tip COST VOLUM, din care:</t>
  </si>
  <si>
    <t>Subprogramul de tratament al bolnavilor cu afectiuni oncologice(adulti si copii)</t>
  </si>
  <si>
    <t>Programul national de tratament pentru boli rare (purpura trombocitopenica)</t>
  </si>
  <si>
    <t>Programul national de tratament pentru boli rare (alte medicamente circuit inchis)</t>
  </si>
  <si>
    <t xml:space="preserve">  -  Programul national de tratament pentru boli rare (mucoviscidoza)</t>
  </si>
  <si>
    <t>Programul national de tratament al bolilor neurologice</t>
  </si>
  <si>
    <t>66.05.03.03</t>
  </si>
  <si>
    <t>Materiale sanitare specifice utilizate in programele nationale cu scop curativ, din care:</t>
  </si>
  <si>
    <t xml:space="preserve">       Programul national  de diabet zaharat-pompe insulina si materiale consumabile</t>
  </si>
  <si>
    <t xml:space="preserve">         Programul national de ortopedie</t>
  </si>
  <si>
    <t xml:space="preserve">          Subprogramul de tratament al surditatii prin proteze auditive implantabile</t>
  </si>
  <si>
    <t xml:space="preserve">          Programul national de terapie intensiva a insuficientei hepatice</t>
  </si>
  <si>
    <t xml:space="preserve">         Programul national de boli cardiovasculare</t>
  </si>
  <si>
    <t xml:space="preserve"> Subprogramul de reconstructie mamara dupa afectiuni oncologice prin endoprotezare</t>
  </si>
  <si>
    <t xml:space="preserve">     Programul national de diagnostic si tratament cu ajutorul aparaturii de inalta performanta, din care: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</si>
  <si>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</si>
  <si>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</si>
  <si>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</si>
  <si>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</si>
  <si>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66.05.03.04</t>
  </si>
  <si>
    <t>Servicii medicale de hemodializa si dializa peritoneala</t>
  </si>
  <si>
    <t>66.05.03.05</t>
  </si>
  <si>
    <t>Dispozitive si echipamente medicale</t>
  </si>
  <si>
    <t>66.05.04</t>
  </si>
  <si>
    <t>Servicii medicale in ambulator</t>
  </si>
  <si>
    <t>66.05.04.01</t>
  </si>
  <si>
    <t>Asistenta medicala primara, din care:</t>
  </si>
  <si>
    <t xml:space="preserve">   - activitate curenta</t>
  </si>
  <si>
    <t>per capita</t>
  </si>
  <si>
    <t>per servicii</t>
  </si>
  <si>
    <t xml:space="preserve">  - centre de permanenta</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</si>
  <si>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</si>
  <si>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</si>
  <si>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66.05.04.02</t>
  </si>
  <si>
    <t>Asistenta medicala  pentru specialitati clinice, din care:</t>
  </si>
  <si>
    <t>66.05.04.03</t>
  </si>
  <si>
    <t>Asistenta medicala stomatologica, din care:</t>
  </si>
  <si>
    <t xml:space="preserve">   -  sume pentru servicii medicale tratament si medicatie pentru personalul contractual din sistemul sanitar</t>
  </si>
  <si>
    <t>66.05.04.04</t>
  </si>
  <si>
    <t>Asistenta medicala pentru specialitati paraclinice, din care:</t>
  </si>
  <si>
    <r>
      <t xml:space="preserve">    ~ activitatea curenta</t>
    </r>
    <r>
      <rPr>
        <sz val="10"/>
        <color indexed="9"/>
        <rFont val="Arial"/>
        <family val="2"/>
      </rPr>
      <t/>
    </r>
  </si>
  <si>
    <t xml:space="preserve">    ~ Programul national de PET-CT, din care:</t>
  </si>
  <si>
    <t xml:space="preserve">    ~  sume pentru evaluarea anuala a bolnavilor cu diabet zaharat (hemoglobina glicata)</t>
  </si>
  <si>
    <t xml:space="preserve">    ~ Subprogramul de diagnostic genetic al tumorilor solide maligne ( sarcom Ewing si neuroblastom ) la copii si adulti</t>
  </si>
  <si>
    <t>66.05.04.05</t>
  </si>
  <si>
    <t xml:space="preserve">Asistenta medicala in centrele medicale multifunctionale, din care: </t>
  </si>
  <si>
    <t>66.05.05</t>
  </si>
  <si>
    <t>Servicii de urgenta prespitalicesti si transport sanitar</t>
  </si>
  <si>
    <t>66.05.06</t>
  </si>
  <si>
    <t>Servicii medicale in unitati sanitare cu paturi</t>
  </si>
  <si>
    <t>66.05.06.01</t>
  </si>
  <si>
    <t>Spitale generale</t>
  </si>
  <si>
    <t xml:space="preserve">    ~ Subprogramul de diagnostic si de monitorizare a bolii minime reziduale a bolnavilor cu leucemii acute prin imunofenotipare, examen citogenetic si/sau FISH si examen de biologie moleculara la copii si adulti</t>
  </si>
  <si>
    <t xml:space="preserve">    ~ Programul national de diagnostic si tratament cu ajutorul aparaturii de inalta performanta</t>
  </si>
  <si>
    <t>Subprogramul de radioterapie a bolnavilor cu afectiuni oncologice</t>
  </si>
  <si>
    <t>~sume pentru punerea în aplicare a dispoziţiilor art. 165 alin. ( 1^1)  - (1^3) din Legea nr. 95/2006 ( cf.modificarilor aduse prin Legea nr.109/2022)</t>
  </si>
  <si>
    <t>~ Suma corespunzatoare alocaţiei de hrană din unităţile sanitare publice</t>
  </si>
  <si>
    <t>66.05.06.04</t>
  </si>
  <si>
    <t>Unitati de recuperare-reabilitare a sanatatii, din care:</t>
  </si>
  <si>
    <t xml:space="preserve">   ~ personal contractual</t>
  </si>
  <si>
    <t>66.05.07</t>
  </si>
  <si>
    <t>66.05.11</t>
  </si>
  <si>
    <t>Prestatii medicale acordate in baza documentelor internationale</t>
  </si>
  <si>
    <t xml:space="preserve"> Plati efectuate in anii precedenti si recuperate in anul curent-SANATATE</t>
  </si>
  <si>
    <t>66.05.51.01</t>
  </si>
  <si>
    <t>TRANSFERURI CURENTE</t>
  </si>
  <si>
    <t>66.05.51.01.66</t>
  </si>
  <si>
    <t>Transferuri din bugetul fondului national unic de asigurări sociale de sănătate către unitățile sanitare pentru acoperirea creșterilor salariale, din care:</t>
  </si>
  <si>
    <t>~ influente financiare determinate de cresterile salariale prevazute de art.38, alin.3, lit.g) din Legea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</si>
  <si>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</si>
  <si>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</si>
  <si>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 nr.153/2017, cu modificarile si completarile ulterioare, din care:</t>
  </si>
  <si>
    <t xml:space="preserve"> - influente financiare determinate de cresterile salariale prevazute de art.38, alin.4 din Legea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</si>
  <si>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</si>
  <si>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din OUG nr.130/2021 reprezentand majorarea cu 1/4 din diferenţa dintre salariul de bază prevăzut de Legea-cadru nr. 153/2017, cu modificările şi completările ulterioare, pentru anul 2022 şi cel din luna decembrie 2021</t>
  </si>
  <si>
    <t>68.05</t>
  </si>
  <si>
    <t>ASIGURARI SI ASISTENTA SOCIALA</t>
  </si>
  <si>
    <t>68.05.01</t>
  </si>
  <si>
    <t>68.05.57.00</t>
  </si>
  <si>
    <r>
      <t>TITLUL</t>
    </r>
    <r>
      <rPr>
        <b/>
        <i/>
        <sz val="10"/>
        <rFont val="Palatino Linotype"/>
        <family val="1"/>
        <charset val="238"/>
      </rPr>
      <t xml:space="preserve"> IX</t>
    </r>
    <r>
      <rPr>
        <b/>
        <sz val="10"/>
        <rFont val="Palatino Linotype"/>
        <family val="1"/>
        <charset val="238"/>
      </rPr>
      <t xml:space="preserve"> ASISTENTA SOCIALA</t>
    </r>
  </si>
  <si>
    <t>68.05.57.02</t>
  </si>
  <si>
    <t>Ajutoare sociale</t>
  </si>
  <si>
    <t>68.05.57.02.01</t>
  </si>
  <si>
    <t>Ajutoare sociale in numerar</t>
  </si>
  <si>
    <t>68.05.05</t>
  </si>
  <si>
    <t>Asistenta sociala in caz de boli si invaliditati</t>
  </si>
  <si>
    <t>68.05.05.01</t>
  </si>
  <si>
    <t>68.05.06</t>
  </si>
  <si>
    <t xml:space="preserve"> Plati efectuate in anii precedenti si recuperate in anul curent - Asistenta sociala</t>
  </si>
  <si>
    <t>Finantarea nationala</t>
  </si>
  <si>
    <t>Finantarea externa nerambursabila</t>
  </si>
  <si>
    <t>Finantare nationala</t>
  </si>
  <si>
    <t>Finantare externa nerambursabila</t>
  </si>
  <si>
    <t>FONDURI EXTERNE NERAMBURSABILE</t>
  </si>
  <si>
    <t>Alte chelutuieli in domeniul sanatatii</t>
  </si>
  <si>
    <t>Alte institutii si actiuni sanitare</t>
  </si>
  <si>
    <t xml:space="preserve">       Programul national de sanatate mintala-Subprogramul national de tratament al bolnavilor cu toxicodependeta, precum si de testare a metabolitilor stupefiantelor</t>
  </si>
  <si>
    <t>~ servicii medicale pentru persoanele care nu fac dovada calităţii de asigurat,  prevăzute la art. 232 alin. (3^1) şi art. 261 alin. (1^2) din Legea nr. 95/2006, republicată, cu modificările şi completările ulterioare</t>
  </si>
  <si>
    <t xml:space="preserve">    ~Subprogramul national de servicii conexe acordate persoanelor diagnosticate cu tulburari din spectrul autist</t>
  </si>
  <si>
    <t>~Programul national de endometrioza</t>
  </si>
  <si>
    <t>medici nou veniti</t>
  </si>
  <si>
    <t xml:space="preserve">   - activitate curenta, din care:</t>
  </si>
  <si>
    <t xml:space="preserve">    ~ activitatea curenta, din care:</t>
  </si>
  <si>
    <t>public</t>
  </si>
  <si>
    <t>privat</t>
  </si>
  <si>
    <t>Mecanismul pentru Interconectarea Europei</t>
  </si>
  <si>
    <t>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</si>
  <si>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Asistenta sociala in caz de boli, din care:</t>
  </si>
  <si>
    <t>~persoane fizice</t>
  </si>
  <si>
    <t>Asistenta sociala pentru familie si copii, din care:</t>
  </si>
  <si>
    <t xml:space="preserve">  ~ Vouchere de vacanta conform OUG nr.63/2023</t>
  </si>
  <si>
    <t xml:space="preserve">  - Subprogramul de tratament al tulburarii depresive majore</t>
  </si>
  <si>
    <t>~ indemniatie lunara stabilita in cuantum brut conform art. 3^1, alin. (1) din capitolul II al anexei nr.II la Legea-cadru nr. 153/2017, cu modificările și completările ulterioare, din care:</t>
  </si>
  <si>
    <t xml:space="preserve">  -  indemnizatie lunara pentru medicii specialisti si primari conform art. 3^1 ,alin. (1), lit a) si b) din capitolul II al anexei nr.II la Legea-cadru nr. 153/2017, cu modificările și completările ulterioare</t>
  </si>
  <si>
    <t xml:space="preserve">  -  indemnizatie lunara pentru medicii rezidenti conform art. 3^1 ,alin. (1), lit c) si d) din capitolul II al anexei nr.II la Legea-cadru nr. 153/2017, cu modificările și completările ulterioare</t>
  </si>
  <si>
    <t xml:space="preserve">  -  indemnizatie lunara pentru biologii, chimistii si biochimistii prevazuti la art. 3^1 ,alin. (1), lit e) din capitolul II al anexei nr.II la Legea-cadru nr. 153/2017, cu modificările și completările ulterioare</t>
  </si>
  <si>
    <t xml:space="preserve">  -  indemnizatie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</si>
  <si>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indemnizatie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</si>
  <si>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SUME PRIMITE DE LA UE/ALTI DONATORI IN CONTUL PLATILOR EFECTUATE SI PREFINANTARI</t>
  </si>
  <si>
    <t>Fondul Social European</t>
  </si>
  <si>
    <t>48.05.19</t>
  </si>
  <si>
    <t>SUME AFERENTE ASISTENTEI FINANCIARE NERAMBURSABILE ALOCATE PENTRU PNRR</t>
  </si>
  <si>
    <t>Sume rambursate din PNRR</t>
  </si>
  <si>
    <t>49.05</t>
  </si>
  <si>
    <t>49.05.02</t>
  </si>
  <si>
    <t>48.08.19</t>
  </si>
  <si>
    <t>TITLUL VIII PROIECTE CU FINANTARE DIN FONDURI EXTERNE NERAMBURSABILE (FEN) POSTADERARE</t>
  </si>
  <si>
    <t>TITLUL XII PROIECTE CU FINANTARE DIN SUMELE REPREZENTAND ASISTENTA FINANCIARA NERAMBURSABILA AFERENTA PNRR</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</si>
  <si>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</si>
  <si>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Programul national de sanatate mintala-Subprogramul national de tratament al bolnavilor cu toxicodependeta, precum si de testare a metabolitilor stupefiantelor</t>
  </si>
  <si>
    <t xml:space="preserve"> ~ Programul național de îngrijiri paliative</t>
  </si>
  <si>
    <t>Ingrijiri medicale la domiciliu, din care:</t>
  </si>
  <si>
    <t>Programe finantate din Fondul Social European Plus (FSE+), aferente cadrului financiar 2021-2027</t>
  </si>
  <si>
    <t>Fonduri europene nerambursabile</t>
  </si>
  <si>
    <t>Sume aferente TVA</t>
  </si>
  <si>
    <t xml:space="preserve">    ~Subprogramul national de testare genetica, din care: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</si>
  <si>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</si>
  <si>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</si>
  <si>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</si>
  <si>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36.34.00</t>
  </si>
  <si>
    <t>Sume provenite din protocoale incheiate de CNAS cu detinatorii de autorizatii de punere pe piata sau reprezentantii legali ai acestora</t>
  </si>
  <si>
    <t>Alte operatiuni financiare</t>
  </si>
  <si>
    <t>Sume aferente fondurilor externe nerambursabile</t>
  </si>
  <si>
    <t>41.08</t>
  </si>
  <si>
    <t>41.08.04</t>
  </si>
  <si>
    <t>Planul naţional de prevenire şi combatere a cancerului, din care:</t>
  </si>
  <si>
    <t xml:space="preserve">    - persoane asigurate</t>
  </si>
  <si>
    <t xml:space="preserve">    - persoane neasigurate</t>
  </si>
  <si>
    <t xml:space="preserve"> ~ Planul naţional de prevenire şi combatere a cancerului - persoane asigurate</t>
  </si>
  <si>
    <t xml:space="preserve">Alte programe comunitare finantate in perioda 2021-2027 </t>
  </si>
  <si>
    <t>AMENZI, PENALITĂȚI ȘI CONFISCĂRI</t>
  </si>
  <si>
    <t>Venituri din amenzi și alte sancțiuni aplicate potrivit dispozițiilor legale</t>
  </si>
  <si>
    <t>Venituri din amenzi și alte sancțiuni aplicate de către alte instituții de specialitate</t>
  </si>
  <si>
    <t>35 00</t>
  </si>
  <si>
    <t>35 01</t>
  </si>
  <si>
    <t>35 01 02</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</si>
  <si>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</si>
  <si>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supleere a functiei renale la bolnavii cu insuficienta renala cronica</t>
  </si>
  <si>
    <t xml:space="preserve">  ~ cheltuieli aferente desfăşurării operaţiunilor de eliminare a medicamentelor expirate şi/sau neutilizate provenite de la populaţie  conform art.2 din Ordin (MS) 2684/2024 cu modificarile si completarile ulterioare</t>
  </si>
  <si>
    <t xml:space="preserve">DIRECTOR GENERAL </t>
  </si>
  <si>
    <t>DIRECTOR ECONOMIC</t>
  </si>
  <si>
    <t>CONT DE EXECUTIE VENITURI  DECEMBRIE 2024</t>
  </si>
  <si>
    <t>CONT DE EXECUTIE CHELTUIELI DECEMBRIE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</si>
</sst>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26" x14ac:knownFonts="1">
    <font>
      <sz val="10"/>
      <name val="Arial"/>
      <charset val="238"/>
    </font>
    <font>
      <sz val="10"/>
      <name val="Arial"/>
      <family val="2"/>
    </font>
    <font>
      <b/>
      <i/>
      <sz val="10"/>
      <name val="Arial"/>
      <family val="2"/>
    </font>
    <font>
      <b/>
      <sz val="10"/>
      <name val="Arial"/>
      <family val="2"/>
    </font>
    <font>
      <sz val="10"/>
      <name val="Arial"/>
      <family val="2"/>
    </font>
    <font>
      <b/>
      <sz val="10"/>
      <name val="Arial"/>
      <family val="2"/>
      <charset val="238"/>
    </font>
    <font>
      <sz val="10"/>
      <name val="Arial"/>
      <family val="2"/>
      <charset val="238"/>
    </font>
    <font>
      <sz val="10"/>
      <color indexed="8"/>
      <name val="Arial"/>
      <family val="2"/>
    </font>
    <font>
      <b/>
      <sz val="10"/>
      <color theme="3"/>
      <name val="Arial"/>
      <family val="2"/>
      <charset val="238"/>
    </font>
    <font>
      <sz val="10"/>
      <name val="Palatino Linotype"/>
      <family val="1"/>
      <charset val="238"/>
    </font>
    <font>
      <b/>
      <i/>
      <sz val="10"/>
      <name val="Palatino Linotype"/>
      <family val="1"/>
      <charset val="238"/>
    </font>
    <font>
      <b/>
      <sz val="10"/>
      <name val="Palatino Linotype"/>
      <family val="1"/>
      <charset val="238"/>
    </font>
    <font>
      <i/>
      <sz val="10"/>
      <name val="Palatino Linotype"/>
      <family val="1"/>
      <charset val="238"/>
    </font>
    <font>
      <b/>
      <sz val="11"/>
      <name val="Palatino Linotype"/>
      <family val="1"/>
      <charset val="238"/>
    </font>
    <font>
      <b/>
      <i/>
      <sz val="11"/>
      <name val="Palatino Linotype"/>
      <family val="1"/>
      <charset val="238"/>
    </font>
    <font>
      <sz val="10"/>
      <color indexed="8"/>
      <name val="Palatino Linotype"/>
      <family val="1"/>
      <charset val="238"/>
    </font>
    <font>
      <b/>
      <sz val="10"/>
      <color indexed="8"/>
      <name val="Palatino Linotype"/>
      <family val="1"/>
      <charset val="238"/>
    </font>
    <font>
      <sz val="10"/>
      <color indexed="9"/>
      <name val="Arial"/>
      <family val="2"/>
    </font>
    <font>
      <sz val="10"/>
      <name val="Palatino Linotype"/>
      <family val="1"/>
    </font>
    <font>
      <sz val="10"/>
      <name val="Times New Roman CE"/>
      <charset val="238"/>
    </font>
    <font>
      <b/>
      <sz val="10"/>
      <name val="Times New Roman CE"/>
    </font>
    <font>
      <sz val="10"/>
      <name val="Calibri"/>
      <family val="2"/>
      <charset val="238"/>
    </font>
    <font>
      <b/>
      <i/>
      <sz val="12"/>
      <name val="Arial"/>
      <family val="2"/>
    </font>
    <font>
      <b/>
      <i/>
      <sz val="14"/>
      <name val="Palatino Linotype"/>
      <family val="1"/>
      <charset val="238"/>
    </font>
    <font>
      <b/>
      <sz val="10"/>
      <name val="Palatino Linotype"/>
      <family val="1"/>
    </font>
    <font>
      <b/>
      <i/>
      <sz val="10"/>
      <name val="Palatino Linotype"/>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6">
    <xf numFmtId="0" fontId="0" fillId="0" borderId="0"/>
    <xf numFmtId="0" fontId="6" fillId="0" borderId="0"/>
    <xf numFmtId="0" fontId="6" fillId="0" borderId="0"/>
    <xf numFmtId="0" fontId="6" fillId="0" borderId="0"/>
    <xf numFmtId="0" fontId="1" fillId="0" borderId="0"/>
    <xf numFmtId="0" fontId="1" fillId="0" borderId="0"/>
  </cellStyleXfs>
  <cellXfs count="209">
    <xf numFmtId="0" fontId="0" fillId="0" borderId="0" xfId="0"/>
    <xf numFmtId="0" fontId="2" fillId="0" borderId="0" xfId="0" applyFont="1" applyFill="1" applyAlignment="1">
      <alignment horizontal="left"/>
    </xf>
    <xf numFmtId="0" fontId="3" fillId="0" borderId="0" xfId="0" applyFont="1" applyFill="1" applyAlignment="1">
      <alignment vertical="center" wrapText="1"/>
    </xf>
    <xf numFmtId="0" fontId="3" fillId="0" borderId="0" xfId="0" applyFont="1" applyFill="1" applyBorder="1" applyAlignment="1">
      <alignment horizontal="left"/>
    </xf>
    <xf numFmtId="4" fontId="3" fillId="0" borderId="0" xfId="0" applyNumberFormat="1" applyFont="1" applyFill="1" applyBorder="1"/>
    <xf numFmtId="0" fontId="2" fillId="0" borderId="0" xfId="0" applyFont="1" applyFill="1" applyBorder="1"/>
    <xf numFmtId="0" fontId="4" fillId="0" borderId="0" xfId="0" applyFont="1" applyFill="1" applyBorder="1"/>
    <xf numFmtId="0" fontId="2" fillId="0" borderId="0" xfId="0" applyFont="1" applyFill="1" applyAlignment="1">
      <alignment horizontal="center"/>
    </xf>
    <xf numFmtId="2" fontId="3"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0" fontId="4" fillId="0" borderId="0" xfId="0" applyFont="1" applyFill="1"/>
    <xf numFmtId="2" fontId="3" fillId="0" borderId="1" xfId="0" applyNumberFormat="1" applyFont="1" applyFill="1" applyBorder="1" applyAlignment="1">
      <alignment horizontal="center"/>
    </xf>
    <xf numFmtId="2" fontId="3" fillId="0" borderId="1" xfId="0" applyNumberFormat="1" applyFont="1" applyFill="1" applyBorder="1" applyAlignment="1">
      <alignment horizontal="center" wrapText="1"/>
    </xf>
    <xf numFmtId="3" fontId="3" fillId="0" borderId="0" xfId="0" applyNumberFormat="1" applyFont="1" applyFill="1" applyBorder="1" applyAlignment="1">
      <alignment horizontal="center"/>
    </xf>
    <xf numFmtId="3" fontId="4" fillId="0" borderId="0" xfId="0" applyNumberFormat="1" applyFont="1" applyFill="1" applyBorder="1"/>
    <xf numFmtId="3" fontId="4" fillId="0" borderId="0" xfId="0" applyNumberFormat="1" applyFont="1" applyFill="1"/>
    <xf numFmtId="2" fontId="3" fillId="0" borderId="1" xfId="0" applyNumberFormat="1" applyFont="1" applyFill="1" applyBorder="1" applyAlignment="1">
      <alignment wrapText="1"/>
    </xf>
    <xf numFmtId="4" fontId="3" fillId="0" borderId="1" xfId="0" applyNumberFormat="1" applyFont="1" applyFill="1" applyBorder="1"/>
    <xf numFmtId="2" fontId="4" fillId="0" borderId="1" xfId="0" applyNumberFormat="1" applyFont="1" applyFill="1" applyBorder="1" applyAlignment="1">
      <alignment wrapText="1"/>
    </xf>
    <xf numFmtId="3" fontId="4" fillId="0" borderId="1" xfId="0" applyNumberFormat="1" applyFont="1" applyFill="1" applyBorder="1"/>
    <xf numFmtId="4" fontId="5" fillId="0" borderId="1" xfId="0" applyNumberFormat="1" applyFont="1" applyFill="1" applyBorder="1"/>
    <xf numFmtId="4" fontId="4" fillId="0" borderId="1" xfId="1" applyNumberFormat="1" applyFont="1" applyFill="1" applyBorder="1" applyAlignment="1" applyProtection="1">
      <alignment wrapText="1"/>
      <protection locked="0"/>
    </xf>
    <xf numFmtId="0" fontId="3" fillId="0" borderId="0" xfId="0" applyFont="1" applyFill="1" applyBorder="1"/>
    <xf numFmtId="0" fontId="3" fillId="0" borderId="0" xfId="0" applyFont="1" applyFill="1"/>
    <xf numFmtId="2" fontId="3" fillId="0" borderId="1" xfId="0" applyNumberFormat="1" applyFont="1" applyFill="1" applyBorder="1"/>
    <xf numFmtId="2" fontId="7" fillId="0" borderId="1" xfId="0" applyNumberFormat="1" applyFont="1" applyFill="1" applyBorder="1" applyAlignment="1">
      <alignment wrapText="1"/>
    </xf>
    <xf numFmtId="2" fontId="7" fillId="0" borderId="1" xfId="0" applyNumberFormat="1" applyFont="1" applyFill="1" applyBorder="1" applyAlignment="1" applyProtection="1">
      <alignment horizontal="left" wrapText="1"/>
    </xf>
    <xf numFmtId="2" fontId="4" fillId="0" borderId="1" xfId="0" applyNumberFormat="1" applyFont="1" applyFill="1" applyBorder="1" applyAlignment="1" applyProtection="1">
      <alignment horizontal="left" wrapText="1"/>
    </xf>
    <xf numFmtId="2" fontId="4" fillId="0" borderId="1" xfId="0" applyNumberFormat="1" applyFont="1" applyFill="1" applyBorder="1" applyAlignment="1" applyProtection="1">
      <alignment wrapText="1"/>
    </xf>
    <xf numFmtId="2" fontId="4" fillId="0" borderId="1" xfId="2" applyNumberFormat="1" applyFont="1" applyFill="1" applyBorder="1" applyAlignment="1" applyProtection="1">
      <alignment wrapText="1"/>
    </xf>
    <xf numFmtId="4" fontId="4" fillId="0" borderId="0" xfId="0" applyNumberFormat="1" applyFont="1" applyFill="1" applyBorder="1"/>
    <xf numFmtId="2" fontId="4" fillId="0" borderId="1" xfId="0" applyNumberFormat="1" applyFont="1" applyFill="1" applyBorder="1" applyAlignment="1">
      <alignment horizontal="left" vertical="center" wrapText="1"/>
    </xf>
    <xf numFmtId="2"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2" fontId="5" fillId="0" borderId="1" xfId="0" applyNumberFormat="1" applyFont="1" applyFill="1" applyBorder="1" applyAlignment="1">
      <alignment wrapText="1"/>
    </xf>
    <xf numFmtId="2" fontId="8" fillId="0" borderId="1" xfId="0" applyNumberFormat="1" applyFont="1" applyFill="1" applyBorder="1" applyAlignment="1">
      <alignment wrapText="1"/>
    </xf>
    <xf numFmtId="2" fontId="8" fillId="0" borderId="1" xfId="0" applyNumberFormat="1" applyFont="1" applyFill="1" applyBorder="1"/>
    <xf numFmtId="0" fontId="4" fillId="0" borderId="1" xfId="0" applyFont="1" applyFill="1" applyBorder="1"/>
    <xf numFmtId="0" fontId="4" fillId="0" borderId="0" xfId="0" applyFont="1" applyFill="1" applyAlignment="1">
      <alignment wrapText="1"/>
    </xf>
    <xf numFmtId="4" fontId="4" fillId="0" borderId="0" xfId="0" applyNumberFormat="1" applyFont="1" applyFill="1"/>
    <xf numFmtId="49" fontId="9" fillId="0" borderId="0" xfId="0" applyNumberFormat="1" applyFont="1" applyFill="1" applyBorder="1" applyAlignment="1">
      <alignment vertical="top" wrapText="1"/>
    </xf>
    <xf numFmtId="3" fontId="10" fillId="0" borderId="0" xfId="0" applyNumberFormat="1" applyFont="1" applyFill="1" applyBorder="1" applyAlignment="1">
      <alignment horizontal="center"/>
    </xf>
    <xf numFmtId="3" fontId="9" fillId="0" borderId="0" xfId="0" applyNumberFormat="1" applyFont="1" applyFill="1" applyBorder="1"/>
    <xf numFmtId="0" fontId="9" fillId="0" borderId="0" xfId="0" applyFont="1" applyFill="1"/>
    <xf numFmtId="4" fontId="9" fillId="0" borderId="0" xfId="0" applyNumberFormat="1" applyFont="1" applyFill="1" applyBorder="1"/>
    <xf numFmtId="4" fontId="11" fillId="0" borderId="0" xfId="0" applyNumberFormat="1" applyFont="1" applyFill="1" applyBorder="1" applyAlignment="1">
      <alignment wrapText="1"/>
    </xf>
    <xf numFmtId="49"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4" fontId="11"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49" fontId="11" fillId="0" borderId="1" xfId="0" applyNumberFormat="1" applyFont="1" applyFill="1" applyBorder="1" applyAlignment="1">
      <alignment horizontal="center" vertical="top" wrapText="1"/>
    </xf>
    <xf numFmtId="3" fontId="11" fillId="0" borderId="1" xfId="0" applyNumberFormat="1" applyFont="1" applyFill="1" applyBorder="1" applyAlignment="1">
      <alignment horizontal="center"/>
    </xf>
    <xf numFmtId="3" fontId="10" fillId="0" borderId="1" xfId="0" applyNumberFormat="1" applyFont="1" applyFill="1" applyBorder="1" applyAlignment="1">
      <alignment horizontal="center"/>
    </xf>
    <xf numFmtId="49" fontId="11" fillId="0" borderId="1" xfId="0" applyNumberFormat="1" applyFont="1" applyFill="1" applyBorder="1" applyAlignment="1">
      <alignment vertical="top" wrapText="1"/>
    </xf>
    <xf numFmtId="164" fontId="11" fillId="0" borderId="1" xfId="2" applyNumberFormat="1" applyFont="1" applyFill="1" applyBorder="1" applyAlignment="1" applyProtection="1">
      <alignment horizontal="left" wrapText="1"/>
    </xf>
    <xf numFmtId="3" fontId="11" fillId="0" borderId="1" xfId="3" applyNumberFormat="1" applyFont="1" applyFill="1" applyBorder="1" applyAlignment="1" applyProtection="1">
      <alignment horizontal="right" wrapText="1"/>
    </xf>
    <xf numFmtId="0" fontId="11" fillId="0" borderId="0" xfId="0" applyFont="1" applyFill="1"/>
    <xf numFmtId="164" fontId="11" fillId="0" borderId="1" xfId="2" applyNumberFormat="1" applyFont="1" applyFill="1" applyBorder="1" applyAlignment="1">
      <alignment wrapText="1"/>
    </xf>
    <xf numFmtId="49" fontId="11" fillId="0" borderId="1" xfId="0" applyNumberFormat="1" applyFont="1" applyFill="1" applyBorder="1" applyAlignment="1">
      <alignment horizontal="left" vertical="top" wrapText="1"/>
    </xf>
    <xf numFmtId="49" fontId="9" fillId="0" borderId="1" xfId="0" applyNumberFormat="1" applyFont="1" applyFill="1" applyBorder="1" applyAlignment="1">
      <alignment vertical="top" wrapText="1"/>
    </xf>
    <xf numFmtId="4" fontId="9" fillId="0" borderId="1" xfId="2" applyNumberFormat="1" applyFont="1" applyFill="1" applyBorder="1" applyAlignment="1">
      <alignment wrapText="1"/>
    </xf>
    <xf numFmtId="3" fontId="10" fillId="0" borderId="1" xfId="0" applyNumberFormat="1" applyFont="1" applyFill="1" applyBorder="1" applyAlignment="1">
      <alignment horizontal="right"/>
    </xf>
    <xf numFmtId="3" fontId="9" fillId="0" borderId="1" xfId="0" applyNumberFormat="1" applyFont="1" applyFill="1" applyBorder="1"/>
    <xf numFmtId="164" fontId="9" fillId="0" borderId="1" xfId="2" applyNumberFormat="1" applyFont="1" applyFill="1" applyBorder="1" applyAlignment="1">
      <alignment wrapText="1"/>
    </xf>
    <xf numFmtId="164" fontId="9" fillId="0" borderId="1" xfId="2" applyNumberFormat="1" applyFont="1" applyFill="1" applyBorder="1" applyAlignment="1" applyProtection="1">
      <alignment horizontal="left" vertical="center" wrapText="1"/>
    </xf>
    <xf numFmtId="0" fontId="12" fillId="0" borderId="0" xfId="0" applyFont="1" applyFill="1"/>
    <xf numFmtId="49" fontId="12" fillId="0" borderId="1" xfId="0" applyNumberFormat="1" applyFont="1" applyFill="1" applyBorder="1" applyAlignment="1">
      <alignment vertical="top" wrapText="1"/>
    </xf>
    <xf numFmtId="164" fontId="12" fillId="0" borderId="1" xfId="2" applyNumberFormat="1" applyFont="1" applyFill="1" applyBorder="1" applyAlignment="1">
      <alignment wrapText="1"/>
    </xf>
    <xf numFmtId="3" fontId="9" fillId="0" borderId="1" xfId="0" applyNumberFormat="1" applyFont="1" applyFill="1" applyBorder="1" applyAlignment="1">
      <alignment vertical="top" wrapText="1"/>
    </xf>
    <xf numFmtId="49" fontId="9" fillId="0" borderId="1" xfId="0" applyNumberFormat="1" applyFont="1" applyFill="1" applyBorder="1" applyAlignment="1">
      <alignment horizontal="left" vertical="top" wrapText="1"/>
    </xf>
    <xf numFmtId="164" fontId="11" fillId="0" borderId="1" xfId="3" applyNumberFormat="1" applyFont="1" applyFill="1" applyBorder="1" applyAlignment="1">
      <alignment wrapText="1"/>
    </xf>
    <xf numFmtId="164" fontId="9" fillId="0" borderId="1" xfId="3" applyNumberFormat="1" applyFont="1" applyFill="1" applyBorder="1" applyAlignment="1">
      <alignment wrapText="1"/>
    </xf>
    <xf numFmtId="3" fontId="9" fillId="0" borderId="1" xfId="3" applyNumberFormat="1" applyFont="1" applyFill="1" applyBorder="1" applyAlignment="1" applyProtection="1">
      <alignment horizontal="right" wrapText="1"/>
    </xf>
    <xf numFmtId="4" fontId="11" fillId="0" borderId="1" xfId="2" applyNumberFormat="1" applyFont="1" applyFill="1" applyBorder="1" applyAlignment="1">
      <alignment wrapText="1"/>
    </xf>
    <xf numFmtId="4" fontId="9" fillId="0" borderId="1" xfId="0" applyNumberFormat="1" applyFont="1" applyFill="1" applyBorder="1" applyAlignment="1" applyProtection="1">
      <alignment wrapText="1"/>
    </xf>
    <xf numFmtId="4" fontId="9" fillId="0" borderId="1" xfId="0" applyNumberFormat="1" applyFont="1" applyFill="1" applyBorder="1" applyAlignment="1" applyProtection="1">
      <alignment horizontal="left" wrapText="1"/>
    </xf>
    <xf numFmtId="3" fontId="12" fillId="0" borderId="1" xfId="0" applyNumberFormat="1" applyFont="1" applyFill="1" applyBorder="1" applyAlignment="1">
      <alignment horizontal="right"/>
    </xf>
    <xf numFmtId="4" fontId="11" fillId="0" borderId="1" xfId="0" applyNumberFormat="1" applyFont="1" applyFill="1" applyBorder="1" applyAlignment="1" applyProtection="1">
      <alignment horizontal="left" wrapText="1"/>
    </xf>
    <xf numFmtId="164" fontId="15" fillId="0" borderId="1" xfId="2" applyNumberFormat="1" applyFont="1" applyFill="1" applyBorder="1" applyAlignment="1">
      <alignment wrapText="1"/>
    </xf>
    <xf numFmtId="4" fontId="9" fillId="0" borderId="1" xfId="2" applyNumberFormat="1" applyFont="1" applyFill="1" applyBorder="1" applyAlignment="1" applyProtection="1">
      <alignment wrapText="1"/>
    </xf>
    <xf numFmtId="3" fontId="9" fillId="0" borderId="1" xfId="0" applyNumberFormat="1" applyFont="1" applyFill="1" applyBorder="1" applyProtection="1"/>
    <xf numFmtId="164" fontId="15" fillId="0" borderId="1" xfId="2" applyNumberFormat="1" applyFont="1" applyFill="1" applyBorder="1" applyAlignment="1">
      <alignment horizontal="left" vertical="center" wrapText="1"/>
    </xf>
    <xf numFmtId="164" fontId="16" fillId="0" borderId="1" xfId="3" applyNumberFormat="1" applyFont="1" applyFill="1" applyBorder="1" applyAlignment="1">
      <alignment horizontal="left" vertical="center" wrapText="1"/>
    </xf>
    <xf numFmtId="164" fontId="15" fillId="0" borderId="1" xfId="3" applyNumberFormat="1" applyFont="1" applyFill="1" applyBorder="1" applyAlignment="1">
      <alignment horizontal="left" vertical="center" wrapText="1"/>
    </xf>
    <xf numFmtId="3" fontId="9" fillId="0" borderId="1" xfId="0" applyNumberFormat="1" applyFont="1" applyFill="1" applyBorder="1" applyAlignment="1" applyProtection="1">
      <alignment vertical="top" wrapText="1"/>
    </xf>
    <xf numFmtId="3" fontId="9" fillId="0" borderId="1" xfId="2" applyNumberFormat="1" applyFont="1" applyFill="1" applyBorder="1" applyAlignment="1">
      <alignment wrapText="1"/>
    </xf>
    <xf numFmtId="164" fontId="11" fillId="0" borderId="1" xfId="4" applyNumberFormat="1" applyFont="1" applyFill="1" applyBorder="1" applyAlignment="1">
      <alignment vertical="top" wrapText="1"/>
    </xf>
    <xf numFmtId="164" fontId="9" fillId="0" borderId="1" xfId="4" applyNumberFormat="1" applyFont="1" applyFill="1" applyBorder="1" applyAlignment="1">
      <alignment vertical="top" wrapText="1"/>
    </xf>
    <xf numFmtId="164" fontId="11" fillId="0" borderId="1" xfId="5" applyNumberFormat="1" applyFont="1" applyFill="1" applyBorder="1" applyAlignment="1" applyProtection="1">
      <alignment vertical="top" wrapText="1"/>
    </xf>
    <xf numFmtId="4" fontId="9" fillId="0" borderId="1" xfId="0" applyNumberFormat="1" applyFont="1" applyFill="1" applyBorder="1"/>
    <xf numFmtId="164" fontId="18" fillId="0" borderId="1" xfId="2" applyNumberFormat="1" applyFont="1" applyFill="1" applyBorder="1" applyAlignment="1">
      <alignment wrapText="1"/>
    </xf>
    <xf numFmtId="4" fontId="9" fillId="0" borderId="1" xfId="0" applyNumberFormat="1" applyFont="1" applyFill="1" applyBorder="1" applyAlignment="1">
      <alignment horizontal="left" vertical="center" wrapText="1"/>
    </xf>
    <xf numFmtId="2" fontId="9" fillId="0" borderId="1" xfId="2" applyNumberFormat="1" applyFont="1" applyFill="1" applyBorder="1" applyAlignment="1">
      <alignment wrapText="1"/>
    </xf>
    <xf numFmtId="164" fontId="11" fillId="0" borderId="1" xfId="2" applyNumberFormat="1" applyFont="1" applyFill="1" applyBorder="1" applyAlignment="1"/>
    <xf numFmtId="164" fontId="9" fillId="0" borderId="1" xfId="2" applyNumberFormat="1" applyFont="1" applyFill="1" applyBorder="1" applyAlignment="1"/>
    <xf numFmtId="3" fontId="11" fillId="0" borderId="1" xfId="0" applyNumberFormat="1" applyFont="1" applyFill="1" applyBorder="1" applyAlignment="1">
      <alignment wrapText="1"/>
    </xf>
    <xf numFmtId="3" fontId="9" fillId="0" borderId="1" xfId="0" applyNumberFormat="1" applyFont="1" applyFill="1" applyBorder="1" applyAlignment="1">
      <alignment wrapText="1"/>
    </xf>
    <xf numFmtId="1" fontId="3" fillId="0" borderId="1" xfId="0" applyNumberFormat="1" applyFont="1" applyFill="1" applyBorder="1" applyAlignment="1">
      <alignment horizontal="center"/>
    </xf>
    <xf numFmtId="4" fontId="2" fillId="0" borderId="0" xfId="0" applyNumberFormat="1" applyFont="1" applyFill="1" applyAlignment="1">
      <alignment horizontal="center"/>
    </xf>
    <xf numFmtId="2" fontId="5" fillId="0" borderId="1" xfId="0" applyNumberFormat="1" applyFont="1" applyFill="1" applyBorder="1" applyAlignment="1">
      <alignment horizontal="left"/>
    </xf>
    <xf numFmtId="2" fontId="6" fillId="0" borderId="1" xfId="0" applyNumberFormat="1" applyFont="1" applyFill="1" applyBorder="1" applyAlignment="1">
      <alignment horizontal="left"/>
    </xf>
    <xf numFmtId="2" fontId="19" fillId="0" borderId="1" xfId="0" applyNumberFormat="1" applyFont="1" applyFill="1" applyBorder="1" applyAlignment="1">
      <alignment wrapText="1"/>
    </xf>
    <xf numFmtId="2" fontId="20" fillId="0" borderId="1" xfId="0" applyNumberFormat="1" applyFont="1" applyFill="1" applyBorder="1" applyAlignment="1">
      <alignment wrapText="1"/>
    </xf>
    <xf numFmtId="2" fontId="21" fillId="0" borderId="1" xfId="0" applyNumberFormat="1" applyFont="1" applyFill="1" applyBorder="1" applyAlignment="1">
      <alignment wrapText="1"/>
    </xf>
    <xf numFmtId="2" fontId="6" fillId="0" borderId="1" xfId="0" applyNumberFormat="1" applyFont="1" applyFill="1" applyBorder="1" applyAlignment="1">
      <alignment wrapText="1"/>
    </xf>
    <xf numFmtId="49" fontId="6" fillId="0" borderId="1" xfId="1" applyNumberFormat="1" applyFont="1" applyFill="1" applyBorder="1" applyAlignment="1" applyProtection="1">
      <alignment horizontal="left"/>
      <protection locked="0"/>
    </xf>
    <xf numFmtId="2" fontId="3" fillId="0" borderId="1" xfId="0" applyNumberFormat="1" applyFont="1" applyFill="1" applyBorder="1" applyAlignment="1">
      <alignment horizontal="left"/>
    </xf>
    <xf numFmtId="2" fontId="6" fillId="0" borderId="1" xfId="0" applyNumberFormat="1" applyFont="1" applyFill="1" applyBorder="1" applyAlignment="1" applyProtection="1">
      <alignment horizontal="left" vertical="center"/>
    </xf>
    <xf numFmtId="0" fontId="22" fillId="0" borderId="0" xfId="0" applyFont="1" applyFill="1" applyAlignment="1">
      <alignment horizontal="left"/>
    </xf>
    <xf numFmtId="3" fontId="23" fillId="0" borderId="0" xfId="0" applyNumberFormat="1" applyFont="1" applyFill="1" applyBorder="1" applyAlignment="1">
      <alignment horizontal="center"/>
    </xf>
    <xf numFmtId="3" fontId="9" fillId="0" borderId="1" xfId="0" applyNumberFormat="1" applyFont="1" applyFill="1" applyBorder="1" applyAlignment="1" applyProtection="1">
      <alignment horizontal="center" vertical="top" wrapText="1"/>
    </xf>
    <xf numFmtId="4" fontId="11" fillId="0" borderId="1" xfId="3" applyNumberFormat="1" applyFont="1" applyFill="1" applyBorder="1" applyAlignment="1" applyProtection="1">
      <alignment horizontal="right" wrapText="1"/>
    </xf>
    <xf numFmtId="4" fontId="11" fillId="0" borderId="1" xfId="3" applyNumberFormat="1" applyFont="1" applyFill="1" applyBorder="1" applyAlignment="1">
      <alignment horizontal="right" wrapText="1"/>
    </xf>
    <xf numFmtId="4" fontId="10" fillId="0" borderId="1" xfId="0" applyNumberFormat="1" applyFont="1" applyFill="1" applyBorder="1" applyAlignment="1">
      <alignment horizontal="right"/>
    </xf>
    <xf numFmtId="4" fontId="13" fillId="0" borderId="1" xfId="3" applyNumberFormat="1" applyFont="1" applyFill="1" applyBorder="1" applyAlignment="1">
      <alignment horizontal="right" wrapText="1"/>
    </xf>
    <xf numFmtId="4" fontId="14" fillId="0" borderId="1" xfId="0" applyNumberFormat="1" applyFont="1" applyFill="1" applyBorder="1" applyAlignment="1">
      <alignment horizontal="right"/>
    </xf>
    <xf numFmtId="4" fontId="11" fillId="0" borderId="1" xfId="3" applyNumberFormat="1" applyFont="1" applyFill="1" applyBorder="1" applyAlignment="1">
      <alignment horizontal="right"/>
    </xf>
    <xf numFmtId="4" fontId="13" fillId="0" borderId="1" xfId="3" applyNumberFormat="1" applyFont="1" applyFill="1" applyBorder="1" applyAlignment="1" applyProtection="1">
      <alignment horizontal="right" wrapText="1"/>
    </xf>
    <xf numFmtId="4" fontId="11" fillId="0" borderId="1" xfId="0" applyNumberFormat="1" applyFont="1" applyFill="1" applyBorder="1"/>
    <xf numFmtId="4" fontId="9" fillId="0" borderId="1" xfId="2" applyNumberFormat="1" applyFont="1" applyFill="1" applyBorder="1" applyAlignment="1">
      <alignment horizontal="center" wrapText="1"/>
    </xf>
    <xf numFmtId="49" fontId="24" fillId="0" borderId="1" xfId="0" applyNumberFormat="1" applyFont="1" applyFill="1" applyBorder="1" applyAlignment="1">
      <alignment vertical="top" wrapText="1"/>
    </xf>
    <xf numFmtId="164" fontId="24" fillId="0" borderId="1" xfId="2" applyNumberFormat="1" applyFont="1" applyFill="1" applyBorder="1" applyAlignment="1">
      <alignment wrapText="1"/>
    </xf>
    <xf numFmtId="2" fontId="3" fillId="0" borderId="1" xfId="0" applyNumberFormat="1" applyFont="1" applyFill="1" applyBorder="1" applyAlignment="1">
      <alignment horizontal="left" vertical="center" wrapText="1"/>
    </xf>
    <xf numFmtId="164" fontId="25" fillId="0" borderId="1" xfId="2" applyNumberFormat="1" applyFont="1" applyFill="1" applyBorder="1" applyAlignment="1">
      <alignment wrapText="1"/>
    </xf>
    <xf numFmtId="3" fontId="24" fillId="0" borderId="1" xfId="0" applyNumberFormat="1" applyFont="1" applyFill="1" applyBorder="1" applyAlignment="1">
      <alignment wrapText="1"/>
    </xf>
    <xf numFmtId="4" fontId="24" fillId="0" borderId="1" xfId="0" applyNumberFormat="1" applyFont="1" applyFill="1" applyBorder="1"/>
    <xf numFmtId="4" fontId="24" fillId="0" borderId="1" xfId="2" applyNumberFormat="1" applyFont="1" applyFill="1" applyBorder="1" applyAlignment="1">
      <alignment wrapText="1"/>
    </xf>
    <xf numFmtId="4" fontId="9" fillId="0" borderId="1" xfId="2" applyNumberFormat="1" applyFont="1" applyFill="1" applyBorder="1" applyAlignment="1">
      <alignment horizontal="left" wrapText="1"/>
    </xf>
    <xf numFmtId="3" fontId="18" fillId="0" borderId="1" xfId="0" applyNumberFormat="1" applyFont="1" applyFill="1" applyBorder="1" applyAlignment="1">
      <alignment wrapText="1"/>
    </xf>
    <xf numFmtId="2" fontId="1" fillId="0" borderId="1" xfId="0" applyNumberFormat="1" applyFont="1" applyFill="1" applyBorder="1" applyAlignment="1">
      <alignment wrapText="1"/>
    </xf>
    <xf numFmtId="3" fontId="6" fillId="0" borderId="1" xfId="0" applyNumberFormat="1" applyFont="1" applyFill="1" applyBorder="1"/>
    <xf numFmtId="3" fontId="9" fillId="0" borderId="1" xfId="0" applyNumberFormat="1" applyFont="1" applyFill="1" applyBorder="1"/>
    <xf numFmtId="4" fontId="6" fillId="0" borderId="1" xfId="0" applyNumberFormat="1" applyFont="1" applyFill="1" applyBorder="1"/>
    <xf numFmtId="4" fontId="1" fillId="0" borderId="1" xfId="0" applyNumberFormat="1" applyFont="1" applyFill="1" applyBorder="1"/>
    <xf numFmtId="4" fontId="1" fillId="0" borderId="1" xfId="0" applyNumberFormat="1" applyFont="1" applyFill="1" applyBorder="1"/>
    <xf numFmtId="4" fontId="1" fillId="0" borderId="1" xfId="0" applyNumberFormat="1" applyFont="1" applyFill="1" applyBorder="1"/>
    <xf numFmtId="4" fontId="6" fillId="0" borderId="1" xfId="0" applyNumberFormat="1" applyFont="1" applyFill="1" applyBorder="1"/>
    <xf numFmtId="4" fontId="6" fillId="0" borderId="1" xfId="0" applyNumberFormat="1" applyFont="1" applyFill="1" applyBorder="1"/>
    <xf numFmtId="4" fontId="11" fillId="0" borderId="0" xfId="0" applyNumberFormat="1" applyFont="1" applyFill="1" applyBorder="1" applyAlignment="1">
      <alignment wrapText="1"/>
    </xf>
    <xf numFmtId="4" fontId="6" fillId="0" borderId="1" xfId="0" applyNumberFormat="1" applyFont="1" applyFill="1" applyBorder="1"/>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11"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4" fontId="10" fillId="0" borderId="1" xfId="1" applyNumberFormat="1" applyFont="1" applyFill="1" applyBorder="1" applyAlignment="1">
      <alignment horizontal="right"/>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4" fontId="10" fillId="0" borderId="1" xfId="1" applyNumberFormat="1" applyFont="1" applyFill="1" applyBorder="1" applyAlignment="1">
      <alignment horizontal="right"/>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11"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3" fontId="9" fillId="0" borderId="1" xfId="3" applyNumberFormat="1" applyFont="1" applyFill="1" applyBorder="1" applyAlignment="1" applyProtection="1">
      <alignment horizontal="right" wrapText="1"/>
    </xf>
    <xf numFmtId="4" fontId="3" fillId="2" borderId="0" xfId="0" applyNumberFormat="1" applyFont="1" applyFill="1" applyBorder="1"/>
    <xf numFmtId="4" fontId="4" fillId="2" borderId="0" xfId="0" applyNumberFormat="1" applyFont="1" applyFill="1" applyBorder="1"/>
    <xf numFmtId="0" fontId="4" fillId="2" borderId="0" xfId="0" applyFont="1" applyFill="1" applyBorder="1"/>
    <xf numFmtId="0" fontId="4" fillId="2" borderId="0" xfId="0" applyFont="1" applyFill="1"/>
    <xf numFmtId="0" fontId="5" fillId="0" borderId="0" xfId="0" applyFont="1" applyFill="1"/>
    <xf numFmtId="4" fontId="5" fillId="0" borderId="0" xfId="0" applyNumberFormat="1" applyFont="1" applyFill="1"/>
    <xf numFmtId="3" fontId="9" fillId="0" borderId="1" xfId="0" applyNumberFormat="1" applyFont="1" applyFill="1" applyBorder="1" applyAlignment="1">
      <alignment horizontal="right"/>
    </xf>
    <xf numFmtId="4" fontId="11" fillId="0" borderId="0" xfId="0" applyNumberFormat="1" applyFont="1" applyFill="1"/>
    <xf numFmtId="3" fontId="11" fillId="0" borderId="1" xfId="0" applyNumberFormat="1" applyFont="1" applyFill="1" applyBorder="1"/>
    <xf numFmtId="0" fontId="3" fillId="0" borderId="0" xfId="0" applyFont="1" applyFill="1" applyBorder="1" applyAlignment="1">
      <alignment horizontal="center" wrapText="1"/>
    </xf>
    <xf numFmtId="0" fontId="3" fillId="0" borderId="0" xfId="0" applyFont="1" applyFill="1" applyBorder="1" applyAlignment="1">
      <alignment horizontal="center"/>
    </xf>
    <xf numFmtId="2" fontId="6" fillId="2" borderId="1" xfId="0" applyNumberFormat="1" applyFont="1" applyFill="1" applyBorder="1" applyAlignment="1">
      <alignment horizontal="left"/>
    </xf>
    <xf numFmtId="2" fontId="3" fillId="2" borderId="1" xfId="0" applyNumberFormat="1" applyFont="1" applyFill="1" applyBorder="1" applyAlignment="1">
      <alignment wrapText="1"/>
    </xf>
    <xf numFmtId="4" fontId="3" fillId="2" borderId="1" xfId="0" applyNumberFormat="1" applyFont="1" applyFill="1" applyBorder="1"/>
    <xf numFmtId="2" fontId="4" fillId="2" borderId="1" xfId="0" applyNumberFormat="1" applyFont="1" applyFill="1" applyBorder="1" applyAlignment="1">
      <alignment wrapText="1"/>
    </xf>
    <xf numFmtId="3" fontId="4" fillId="2" borderId="1" xfId="0" applyNumberFormat="1" applyFont="1" applyFill="1" applyBorder="1"/>
  </cellXfs>
  <cellStyles count="6">
    <cellStyle name="Normal" xfId="0" builtinId="0"/>
    <cellStyle name="Normal 2" xfId="1"/>
    <cellStyle name="Normal_buget 2004 cf lg 507 2003 CU DEBL10% MAI cu virari" xfId="4"/>
    <cellStyle name="Normal_BUGET RECTIFICARE OUG 89 VIRARI FINALE" xfId="2"/>
    <cellStyle name="Normal_BUGET RECTIFICARE OUG 89 VIRARI FINALE_12.Cont executie CHELTUIELI DECEMBRIE 2014" xfId="3"/>
    <cellStyle name="Normal_LG 216 CALCULE BVC 200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FL156"/>
  <sheetViews>
    <sheetView zoomScaleNormal="100" zoomScaleSheetLayoutView="100" workbookViewId="0">
      <pane xSplit="3" ySplit="6" topLeftCell="D103" activePane="bottomRight" state="frozen"/>
      <selection activeCell="B2" sqref="B2"/>
      <selection pane="topRight" activeCell="B2" sqref="B2"/>
      <selection pane="bottomLeft" activeCell="B2" sqref="B2"/>
      <selection pane="bottomRight" activeCell="I112" sqref="I112"/>
    </sheetView>
  </sheetViews>
  <sheetFormatPr defaultRowHeight="12.75" x14ac:dyDescent="0.2"/>
  <cols>
    <col min="1" max="1" width="11" style="39" customWidth="1"/>
    <col min="2" max="2" width="60.5703125" style="11" bestFit="1" customWidth="1"/>
    <col min="3" max="3" width="15" style="40" customWidth="1"/>
    <col min="4" max="4" width="14.28515625" style="40" customWidth="1"/>
    <col min="5" max="5" width="15" style="11" customWidth="1"/>
    <col min="6" max="6" width="15.140625" style="11" customWidth="1"/>
    <col min="7" max="7" width="10.28515625" style="6" customWidth="1"/>
    <col min="8" max="8" width="9.140625" style="6"/>
    <col min="9" max="9" width="10" style="6" customWidth="1"/>
    <col min="10" max="10" width="10.7109375" style="6" customWidth="1"/>
    <col min="11" max="11" width="10" style="6" customWidth="1"/>
    <col min="12" max="12" width="10.28515625" style="6" customWidth="1"/>
    <col min="13" max="13" width="10" style="6" customWidth="1"/>
    <col min="14" max="14" width="10.85546875" style="6" customWidth="1"/>
    <col min="15" max="15" width="9.140625" style="6"/>
    <col min="16" max="16" width="9.7109375" style="6" customWidth="1"/>
    <col min="17" max="17" width="10.140625" style="6" customWidth="1"/>
    <col min="18" max="18" width="10.85546875" style="6" customWidth="1"/>
    <col min="19" max="19" width="9.7109375" style="6" customWidth="1"/>
    <col min="20" max="21" width="10.5703125" style="6" customWidth="1"/>
    <col min="22" max="22" width="10.85546875" style="6" customWidth="1"/>
    <col min="23" max="23" width="9.85546875" style="6" customWidth="1"/>
    <col min="24" max="24" width="9" style="6" customWidth="1"/>
    <col min="25" max="25" width="10.140625" style="6" customWidth="1"/>
    <col min="26" max="26" width="10.5703125" style="6" customWidth="1"/>
    <col min="27" max="27" width="10.7109375" style="6" customWidth="1"/>
    <col min="28" max="28" width="9.28515625" style="6" customWidth="1"/>
    <col min="29" max="29" width="10.28515625" style="6" customWidth="1"/>
    <col min="30" max="30" width="9.85546875" style="6" customWidth="1"/>
    <col min="31" max="31" width="10.7109375" style="6" customWidth="1"/>
    <col min="32" max="32" width="10" style="6" customWidth="1"/>
    <col min="33" max="33" width="10.28515625" style="6" customWidth="1"/>
    <col min="34" max="34" width="9.5703125" style="6" customWidth="1"/>
    <col min="35" max="35" width="10.7109375" style="6" customWidth="1"/>
    <col min="36" max="36" width="10.140625" style="6" bestFit="1" customWidth="1"/>
    <col min="37" max="37" width="10.5703125" style="6" customWidth="1"/>
    <col min="38" max="38" width="10" style="6" customWidth="1"/>
    <col min="39" max="39" width="10.85546875" style="6" customWidth="1"/>
    <col min="40" max="40" width="10.140625" style="6" customWidth="1"/>
    <col min="41" max="41" width="9.7109375" style="6" customWidth="1"/>
    <col min="42" max="42" width="10.85546875" style="6" customWidth="1"/>
    <col min="43" max="43" width="11.140625" style="6" customWidth="1"/>
    <col min="44" max="44" width="9.140625" style="6"/>
    <col min="45" max="45" width="10.5703125" style="6" customWidth="1"/>
    <col min="46" max="46" width="9.85546875" style="6" customWidth="1"/>
    <col min="47" max="47" width="10.85546875" style="6" customWidth="1"/>
    <col min="48" max="48" width="10.28515625" style="6" customWidth="1"/>
    <col min="49" max="49" width="8.5703125" style="6" customWidth="1"/>
    <col min="50" max="50" width="10.42578125" style="6" customWidth="1"/>
    <col min="51" max="52" width="9.85546875" style="6" customWidth="1"/>
    <col min="53" max="53" width="9.28515625" style="6" customWidth="1"/>
    <col min="54" max="54" width="9" style="6" customWidth="1"/>
    <col min="55" max="55" width="10.42578125" style="6" customWidth="1"/>
    <col min="56" max="56" width="11.28515625" style="6" customWidth="1"/>
    <col min="57" max="57" width="9.85546875" style="6" customWidth="1"/>
    <col min="58" max="58" width="10.42578125" style="6" customWidth="1"/>
    <col min="59" max="59" width="9.7109375" style="6" customWidth="1"/>
    <col min="60" max="60" width="11.140625" style="6" customWidth="1"/>
    <col min="61" max="61" width="10.42578125" style="6" customWidth="1"/>
    <col min="62" max="62" width="10" style="6" customWidth="1"/>
    <col min="63" max="63" width="10.140625" style="6" customWidth="1"/>
    <col min="64" max="64" width="10.7109375" style="6" customWidth="1"/>
    <col min="65" max="65" width="11.140625" style="6" customWidth="1"/>
    <col min="66" max="66" width="9.5703125" style="6" customWidth="1"/>
    <col min="67" max="67" width="11.28515625" style="6" customWidth="1"/>
    <col min="68" max="68" width="11" style="6" customWidth="1"/>
    <col min="69" max="69" width="9.85546875" style="6" customWidth="1"/>
    <col min="70" max="70" width="10.7109375" style="6" customWidth="1"/>
    <col min="71" max="71" width="10.28515625" style="6" customWidth="1"/>
    <col min="72" max="72" width="10.5703125" style="6" customWidth="1"/>
    <col min="73" max="73" width="9.5703125" style="6" customWidth="1"/>
    <col min="74" max="74" width="8.42578125" style="6" customWidth="1"/>
    <col min="75" max="75" width="10.7109375" style="6" customWidth="1"/>
    <col min="76" max="76" width="10.140625" style="6" customWidth="1"/>
    <col min="77" max="77" width="10.7109375" style="6" customWidth="1"/>
    <col min="78" max="78" width="9.85546875" style="6" customWidth="1"/>
    <col min="79" max="79" width="9.7109375" style="6" customWidth="1"/>
    <col min="80" max="80" width="10" style="6" customWidth="1"/>
    <col min="81" max="81" width="11.42578125" style="6" customWidth="1"/>
    <col min="82" max="82" width="10" style="6" customWidth="1"/>
    <col min="83" max="83" width="9.7109375" style="6" customWidth="1"/>
    <col min="84" max="84" width="10" style="6" customWidth="1"/>
    <col min="85" max="85" width="10.7109375" style="6" customWidth="1"/>
    <col min="86" max="86" width="9.28515625" style="6" customWidth="1"/>
    <col min="87" max="87" width="10.7109375" style="6" customWidth="1"/>
    <col min="88" max="88" width="10.140625" style="6" customWidth="1"/>
    <col min="89" max="89" width="10.85546875" style="6" customWidth="1"/>
    <col min="90" max="90" width="11.140625" style="6" customWidth="1"/>
    <col min="91" max="93" width="10.28515625" style="6" customWidth="1"/>
    <col min="94" max="94" width="9.5703125" style="6" customWidth="1"/>
    <col min="95" max="95" width="10.28515625" style="6" customWidth="1"/>
    <col min="96" max="96" width="9.5703125" style="6" customWidth="1"/>
    <col min="97" max="97" width="10.140625" style="6" customWidth="1"/>
    <col min="98" max="98" width="8.85546875" style="6" customWidth="1"/>
    <col min="99" max="99" width="9.42578125" style="6" customWidth="1"/>
    <col min="100" max="100" width="10.28515625" style="6" customWidth="1"/>
    <col min="101" max="101" width="9.85546875" style="6" customWidth="1"/>
    <col min="102" max="102" width="9.5703125" style="6" customWidth="1"/>
    <col min="103" max="103" width="9" style="6" customWidth="1"/>
    <col min="104" max="104" width="9.7109375" style="6" customWidth="1"/>
    <col min="105" max="106" width="10.42578125" style="6" customWidth="1"/>
    <col min="107" max="107" width="10.140625" style="6" customWidth="1"/>
    <col min="108" max="108" width="10.28515625" style="6" customWidth="1"/>
    <col min="109" max="109" width="11.5703125" style="6" customWidth="1"/>
    <col min="110" max="111" width="11.140625" style="6" customWidth="1"/>
    <col min="112" max="112" width="9.85546875" style="6" customWidth="1"/>
    <col min="113" max="113" width="8.5703125" style="6" customWidth="1"/>
    <col min="114" max="114" width="10.28515625" style="6" customWidth="1"/>
    <col min="115" max="115" width="10" style="6" customWidth="1"/>
    <col min="116" max="116" width="9.85546875" style="6" customWidth="1"/>
    <col min="117" max="117" width="10.140625" style="6" customWidth="1"/>
    <col min="118" max="118" width="11.7109375" style="6" customWidth="1"/>
    <col min="119" max="119" width="8.140625" style="6" customWidth="1"/>
    <col min="120" max="120" width="8.5703125" style="6" customWidth="1"/>
    <col min="121" max="121" width="10.140625" style="6" customWidth="1"/>
    <col min="122" max="122" width="11.7109375" style="6" customWidth="1"/>
    <col min="123" max="123" width="9.5703125" style="6" customWidth="1"/>
    <col min="124" max="124" width="9.42578125" style="6" customWidth="1"/>
    <col min="125" max="125" width="12.28515625" style="6" customWidth="1"/>
    <col min="126" max="126" width="11.42578125" style="6" customWidth="1"/>
    <col min="127" max="127" width="11.5703125" style="6" customWidth="1"/>
    <col min="128" max="128" width="11.42578125" style="6" customWidth="1"/>
    <col min="129" max="129" width="14.28515625" style="6" customWidth="1"/>
    <col min="130" max="130" width="10.5703125" style="6" customWidth="1"/>
    <col min="131" max="131" width="11.7109375" style="6" bestFit="1" customWidth="1"/>
    <col min="132" max="132" width="11" style="6" customWidth="1"/>
    <col min="133" max="133" width="12" style="6" customWidth="1"/>
    <col min="134" max="134" width="10.85546875" style="6" customWidth="1"/>
    <col min="135" max="135" width="11.5703125" style="6" customWidth="1"/>
    <col min="136" max="136" width="9.85546875" style="6" customWidth="1"/>
    <col min="137" max="137" width="10.5703125" style="6" customWidth="1"/>
    <col min="138" max="139" width="9.140625" style="6"/>
    <col min="140" max="140" width="10.5703125" style="6" customWidth="1"/>
    <col min="141" max="141" width="9.85546875" style="6" customWidth="1"/>
    <col min="142" max="142" width="10.140625" style="6" customWidth="1"/>
    <col min="143" max="144" width="9.140625" style="6"/>
    <col min="145" max="145" width="10.5703125" style="6" customWidth="1"/>
    <col min="146" max="146" width="10" style="6" customWidth="1"/>
    <col min="147" max="147" width="9.85546875" style="6" customWidth="1"/>
    <col min="148" max="149" width="9.140625" style="6"/>
    <col min="150" max="150" width="10.42578125" style="6" customWidth="1"/>
    <col min="151" max="151" width="9.7109375" style="6" customWidth="1"/>
    <col min="152" max="152" width="10" style="6" customWidth="1"/>
    <col min="153" max="154" width="9.140625" style="6"/>
    <col min="155" max="155" width="10.140625" style="6" customWidth="1"/>
    <col min="156" max="156" width="12.7109375" style="6" bestFit="1" customWidth="1"/>
    <col min="157" max="168" width="9.140625" style="6"/>
    <col min="169" max="16384" width="9.140625" style="11"/>
  </cols>
  <sheetData>
    <row r="1" spans="1:168" ht="15" x14ac:dyDescent="0.2">
      <c r="B1" s="109" t="s">
        <v>533</v>
      </c>
      <c r="C1" s="99"/>
      <c r="D1" s="99"/>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row>
    <row r="2" spans="1:168" x14ac:dyDescent="0.2">
      <c r="B2" s="1"/>
      <c r="C2" s="99"/>
      <c r="D2" s="99"/>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row>
    <row r="3" spans="1:168" x14ac:dyDescent="0.2">
      <c r="A3" s="2"/>
      <c r="B3" s="3"/>
      <c r="C3" s="31"/>
      <c r="D3" s="31"/>
      <c r="E3" s="31"/>
      <c r="F3" s="31"/>
      <c r="EY3" s="5"/>
    </row>
    <row r="4" spans="1:168" ht="12.75" customHeight="1" x14ac:dyDescent="0.2">
      <c r="B4" s="6"/>
      <c r="C4" s="31"/>
      <c r="D4" s="31"/>
      <c r="E4" s="31"/>
      <c r="F4" s="7" t="s">
        <v>0</v>
      </c>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c r="BD4" s="202"/>
      <c r="BE4" s="202"/>
      <c r="BF4" s="202"/>
      <c r="BG4" s="202"/>
      <c r="BH4" s="202"/>
      <c r="BI4" s="202"/>
      <c r="BJ4" s="202"/>
      <c r="BK4" s="202"/>
      <c r="BL4" s="202"/>
      <c r="BM4" s="202"/>
      <c r="BN4" s="202"/>
      <c r="BO4" s="202"/>
      <c r="BP4" s="202"/>
      <c r="BQ4" s="202"/>
      <c r="BR4" s="202"/>
      <c r="BS4" s="202"/>
      <c r="BT4" s="202"/>
      <c r="BU4" s="202"/>
      <c r="BV4" s="202"/>
      <c r="BW4" s="202"/>
      <c r="BX4" s="202"/>
      <c r="BY4" s="202"/>
      <c r="BZ4" s="202"/>
      <c r="CA4" s="202"/>
      <c r="CB4" s="202"/>
      <c r="CC4" s="202"/>
      <c r="CD4" s="202"/>
      <c r="CE4" s="202"/>
      <c r="CF4" s="202"/>
      <c r="CG4" s="202"/>
      <c r="CH4" s="202"/>
      <c r="CI4" s="202"/>
      <c r="CJ4" s="202"/>
      <c r="CK4" s="202"/>
      <c r="CL4" s="202"/>
      <c r="CM4" s="202"/>
      <c r="CN4" s="202"/>
      <c r="CO4" s="202"/>
      <c r="CP4" s="202"/>
      <c r="CQ4" s="202"/>
      <c r="CR4" s="202"/>
      <c r="CS4" s="202"/>
      <c r="CT4" s="202"/>
      <c r="CU4" s="202"/>
      <c r="CV4" s="202"/>
      <c r="CW4" s="202"/>
      <c r="CX4" s="202"/>
      <c r="CY4" s="202"/>
      <c r="CZ4" s="202"/>
      <c r="DA4" s="202"/>
      <c r="DB4" s="202"/>
      <c r="DC4" s="202"/>
      <c r="DD4" s="202"/>
      <c r="DE4" s="202"/>
      <c r="DF4" s="202"/>
      <c r="DG4" s="202"/>
      <c r="DH4" s="202"/>
      <c r="DI4" s="202"/>
      <c r="DJ4" s="202"/>
      <c r="DK4" s="202"/>
      <c r="DL4" s="202"/>
      <c r="DM4" s="202"/>
      <c r="DN4" s="202"/>
      <c r="DO4" s="202"/>
      <c r="DP4" s="202"/>
      <c r="DQ4" s="202"/>
      <c r="DR4" s="202"/>
      <c r="DS4" s="202"/>
      <c r="DT4" s="202"/>
      <c r="DU4" s="202"/>
      <c r="DV4" s="202"/>
      <c r="DW4" s="202"/>
      <c r="DX4" s="202"/>
      <c r="DY4" s="202"/>
      <c r="DZ4" s="202"/>
      <c r="EA4" s="203"/>
      <c r="EB4" s="203"/>
      <c r="EC4" s="203"/>
      <c r="ED4" s="203"/>
      <c r="EE4" s="203"/>
      <c r="EF4" s="202"/>
      <c r="EG4" s="202"/>
      <c r="EH4" s="202"/>
      <c r="EI4" s="202"/>
      <c r="EJ4" s="202"/>
      <c r="EK4" s="202"/>
      <c r="EL4" s="202"/>
      <c r="EM4" s="202"/>
      <c r="EN4" s="202"/>
      <c r="EO4" s="202"/>
      <c r="EP4" s="202"/>
      <c r="EQ4" s="202"/>
      <c r="ER4" s="202"/>
      <c r="ES4" s="202"/>
      <c r="ET4" s="202"/>
      <c r="EU4" s="202"/>
      <c r="EV4" s="202"/>
      <c r="EW4" s="202"/>
      <c r="EX4" s="202"/>
      <c r="EY4" s="202"/>
    </row>
    <row r="5" spans="1:168" ht="76.5" x14ac:dyDescent="0.2">
      <c r="A5" s="8" t="s">
        <v>1</v>
      </c>
      <c r="B5" s="8" t="s">
        <v>2</v>
      </c>
      <c r="C5" s="8" t="s">
        <v>3</v>
      </c>
      <c r="D5" s="9" t="s">
        <v>4</v>
      </c>
      <c r="E5" s="8" t="s">
        <v>5</v>
      </c>
      <c r="F5" s="8" t="s">
        <v>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row>
    <row r="6" spans="1:168" s="16" customFormat="1" x14ac:dyDescent="0.2">
      <c r="A6" s="12"/>
      <c r="B6" s="13"/>
      <c r="C6" s="98"/>
      <c r="D6" s="98"/>
      <c r="E6" s="98"/>
      <c r="F6" s="98"/>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5"/>
      <c r="FA6" s="15"/>
      <c r="FB6" s="15"/>
      <c r="FC6" s="15"/>
      <c r="FD6" s="15"/>
      <c r="FE6" s="15"/>
      <c r="FF6" s="15"/>
      <c r="FG6" s="15"/>
      <c r="FH6" s="15"/>
      <c r="FI6" s="15"/>
      <c r="FJ6" s="15"/>
      <c r="FK6" s="15"/>
      <c r="FL6" s="15"/>
    </row>
    <row r="7" spans="1:168" x14ac:dyDescent="0.2">
      <c r="A7" s="100" t="s">
        <v>7</v>
      </c>
      <c r="B7" s="17" t="s">
        <v>8</v>
      </c>
      <c r="C7" s="18">
        <f>+C8+C70+C110+C96+C99+C94</f>
        <v>923975780</v>
      </c>
      <c r="D7" s="18">
        <f t="shared" ref="D7:F7" si="0">+D8+D70+D110+D96+D99+D94</f>
        <v>923975780</v>
      </c>
      <c r="E7" s="18">
        <f t="shared" si="0"/>
        <v>921940630</v>
      </c>
      <c r="F7" s="18">
        <f t="shared" si="0"/>
        <v>101473027</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31"/>
      <c r="FA7" s="31"/>
    </row>
    <row r="8" spans="1:168" x14ac:dyDescent="0.2">
      <c r="A8" s="100" t="s">
        <v>9</v>
      </c>
      <c r="B8" s="17" t="s">
        <v>10</v>
      </c>
      <c r="C8" s="18">
        <f t="shared" ref="C8:F8" si="1">+C14+C52+C9</f>
        <v>759881000</v>
      </c>
      <c r="D8" s="18">
        <f t="shared" si="1"/>
        <v>759881000</v>
      </c>
      <c r="E8" s="18">
        <f t="shared" si="1"/>
        <v>753467924</v>
      </c>
      <c r="F8" s="18">
        <f t="shared" si="1"/>
        <v>67026532</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31"/>
      <c r="FA8" s="31"/>
    </row>
    <row r="9" spans="1:168" x14ac:dyDescent="0.2">
      <c r="A9" s="100" t="s">
        <v>11</v>
      </c>
      <c r="B9" s="17" t="s">
        <v>12</v>
      </c>
      <c r="C9" s="18">
        <f t="shared" ref="C9:F9" si="2">+C10+C11+C12+C13</f>
        <v>1835000</v>
      </c>
      <c r="D9" s="18">
        <f t="shared" si="2"/>
        <v>1835000</v>
      </c>
      <c r="E9" s="18">
        <f t="shared" si="2"/>
        <v>2493625</v>
      </c>
      <c r="F9" s="18">
        <f t="shared" si="2"/>
        <v>498301</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31"/>
      <c r="FA9" s="31"/>
    </row>
    <row r="10" spans="1:168" ht="38.25" x14ac:dyDescent="0.2">
      <c r="A10" s="100" t="s">
        <v>13</v>
      </c>
      <c r="B10" s="17" t="s">
        <v>14</v>
      </c>
      <c r="C10" s="133">
        <v>1835000</v>
      </c>
      <c r="D10" s="133">
        <v>1835000</v>
      </c>
      <c r="E10" s="131">
        <v>2493625</v>
      </c>
      <c r="F10" s="131">
        <v>498475</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31"/>
      <c r="FA10" s="31"/>
    </row>
    <row r="11" spans="1:168" ht="38.25" x14ac:dyDescent="0.2">
      <c r="A11" s="100" t="s">
        <v>15</v>
      </c>
      <c r="B11" s="17" t="s">
        <v>16</v>
      </c>
      <c r="C11" s="133">
        <v>0</v>
      </c>
      <c r="D11" s="133">
        <v>0</v>
      </c>
      <c r="E11" s="131">
        <v>0</v>
      </c>
      <c r="F11" s="131">
        <v>0</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31"/>
      <c r="FA11" s="31"/>
    </row>
    <row r="12" spans="1:168" ht="25.5" x14ac:dyDescent="0.2">
      <c r="A12" s="100" t="s">
        <v>17</v>
      </c>
      <c r="B12" s="17" t="s">
        <v>18</v>
      </c>
      <c r="C12" s="133">
        <v>0</v>
      </c>
      <c r="D12" s="133">
        <v>0</v>
      </c>
      <c r="E12" s="131">
        <v>0</v>
      </c>
      <c r="F12" s="131">
        <v>-174</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31"/>
      <c r="FA12" s="31"/>
    </row>
    <row r="13" spans="1:168" ht="38.25" x14ac:dyDescent="0.2">
      <c r="A13" s="100" t="s">
        <v>19</v>
      </c>
      <c r="B13" s="17" t="s">
        <v>20</v>
      </c>
      <c r="C13" s="133">
        <v>0</v>
      </c>
      <c r="D13" s="133">
        <v>0</v>
      </c>
      <c r="E13" s="131">
        <v>0</v>
      </c>
      <c r="F13" s="131">
        <v>0</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31"/>
      <c r="FA13" s="31"/>
    </row>
    <row r="14" spans="1:168" x14ac:dyDescent="0.2">
      <c r="A14" s="100" t="s">
        <v>21</v>
      </c>
      <c r="B14" s="17" t="s">
        <v>22</v>
      </c>
      <c r="C14" s="18">
        <f t="shared" ref="C14:F14" si="3">+C15+C28</f>
        <v>756480000</v>
      </c>
      <c r="D14" s="18">
        <f t="shared" si="3"/>
        <v>756480000</v>
      </c>
      <c r="E14" s="18">
        <f t="shared" si="3"/>
        <v>749808332</v>
      </c>
      <c r="F14" s="18">
        <f t="shared" si="3"/>
        <v>66501763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31"/>
      <c r="FA14" s="31"/>
    </row>
    <row r="15" spans="1:168" x14ac:dyDescent="0.2">
      <c r="A15" s="100" t="s">
        <v>23</v>
      </c>
      <c r="B15" s="17" t="s">
        <v>24</v>
      </c>
      <c r="C15" s="18">
        <f t="shared" ref="C15:F15" si="4">+C16+C24+C27</f>
        <v>45571000</v>
      </c>
      <c r="D15" s="18">
        <f t="shared" si="4"/>
        <v>45571000</v>
      </c>
      <c r="E15" s="18">
        <f t="shared" si="4"/>
        <v>46168826</v>
      </c>
      <c r="F15" s="18">
        <f t="shared" si="4"/>
        <v>4600399</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31"/>
      <c r="FA15" s="31"/>
    </row>
    <row r="16" spans="1:168" ht="25.5" x14ac:dyDescent="0.2">
      <c r="A16" s="100" t="s">
        <v>25</v>
      </c>
      <c r="B16" s="17" t="s">
        <v>26</v>
      </c>
      <c r="C16" s="18">
        <f t="shared" ref="C16:F16" si="5">C17+C18+C20+C21+C22+C19+C23</f>
        <v>2436000</v>
      </c>
      <c r="D16" s="18">
        <f t="shared" si="5"/>
        <v>2436000</v>
      </c>
      <c r="E16" s="18">
        <f t="shared" si="5"/>
        <v>2084249</v>
      </c>
      <c r="F16" s="18">
        <f t="shared" si="5"/>
        <v>187382</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31"/>
      <c r="FA16" s="31"/>
    </row>
    <row r="17" spans="1:157" s="6" customFormat="1" ht="25.5" x14ac:dyDescent="0.2">
      <c r="A17" s="101" t="s">
        <v>27</v>
      </c>
      <c r="B17" s="19" t="s">
        <v>28</v>
      </c>
      <c r="C17" s="134">
        <v>2436000</v>
      </c>
      <c r="D17" s="134">
        <v>2436000</v>
      </c>
      <c r="E17" s="20">
        <v>939294</v>
      </c>
      <c r="F17" s="20">
        <v>85259</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31"/>
      <c r="FA17" s="31"/>
    </row>
    <row r="18" spans="1:157" s="6" customFormat="1" ht="25.5" x14ac:dyDescent="0.2">
      <c r="A18" s="101" t="s">
        <v>29</v>
      </c>
      <c r="B18" s="19" t="s">
        <v>30</v>
      </c>
      <c r="C18" s="134">
        <v>0</v>
      </c>
      <c r="D18" s="134">
        <v>0</v>
      </c>
      <c r="E18" s="20">
        <v>0</v>
      </c>
      <c r="F18" s="20">
        <v>0</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31"/>
      <c r="FA18" s="31"/>
    </row>
    <row r="19" spans="1:157" s="6" customFormat="1" x14ac:dyDescent="0.2">
      <c r="A19" s="101" t="s">
        <v>31</v>
      </c>
      <c r="B19" s="19" t="s">
        <v>32</v>
      </c>
      <c r="C19" s="134">
        <v>0</v>
      </c>
      <c r="D19" s="134">
        <v>0</v>
      </c>
      <c r="E19" s="20">
        <v>0</v>
      </c>
      <c r="F19" s="20">
        <v>0</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31"/>
      <c r="FA19" s="31"/>
    </row>
    <row r="20" spans="1:157" s="6" customFormat="1" ht="25.5" x14ac:dyDescent="0.2">
      <c r="A20" s="101" t="s">
        <v>33</v>
      </c>
      <c r="B20" s="19" t="s">
        <v>34</v>
      </c>
      <c r="C20" s="134">
        <v>0</v>
      </c>
      <c r="D20" s="134">
        <v>0</v>
      </c>
      <c r="E20" s="20">
        <v>0</v>
      </c>
      <c r="F20" s="20">
        <v>0</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31"/>
      <c r="FA20" s="31"/>
    </row>
    <row r="21" spans="1:157" s="6" customFormat="1" ht="25.5" x14ac:dyDescent="0.2">
      <c r="A21" s="101" t="s">
        <v>35</v>
      </c>
      <c r="B21" s="19" t="s">
        <v>36</v>
      </c>
      <c r="C21" s="134">
        <v>0</v>
      </c>
      <c r="D21" s="134">
        <v>0</v>
      </c>
      <c r="E21" s="20">
        <v>0</v>
      </c>
      <c r="F21" s="20">
        <v>0</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31"/>
      <c r="FA21" s="31"/>
    </row>
    <row r="22" spans="1:157" s="6" customFormat="1" ht="43.5" customHeight="1" x14ac:dyDescent="0.2">
      <c r="A22" s="101" t="s">
        <v>37</v>
      </c>
      <c r="B22" s="102" t="s">
        <v>38</v>
      </c>
      <c r="C22" s="134">
        <v>0</v>
      </c>
      <c r="D22" s="134">
        <v>0</v>
      </c>
      <c r="E22" s="20">
        <v>0</v>
      </c>
      <c r="F22" s="20">
        <v>0</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31"/>
      <c r="FA22" s="31"/>
    </row>
    <row r="23" spans="1:157" s="6" customFormat="1" ht="43.5" customHeight="1" x14ac:dyDescent="0.2">
      <c r="A23" s="101" t="s">
        <v>39</v>
      </c>
      <c r="B23" s="102" t="s">
        <v>40</v>
      </c>
      <c r="C23" s="134">
        <v>0</v>
      </c>
      <c r="D23" s="134">
        <v>0</v>
      </c>
      <c r="E23" s="20">
        <v>1144955</v>
      </c>
      <c r="F23" s="20">
        <v>102123</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31"/>
      <c r="FA23" s="31"/>
    </row>
    <row r="24" spans="1:157" s="6" customFormat="1" x14ac:dyDescent="0.2">
      <c r="A24" s="100" t="s">
        <v>41</v>
      </c>
      <c r="B24" s="103" t="s">
        <v>42</v>
      </c>
      <c r="C24" s="21">
        <f t="shared" ref="C24:F24" si="6">C25+C26</f>
        <v>57000</v>
      </c>
      <c r="D24" s="21">
        <f t="shared" si="6"/>
        <v>57000</v>
      </c>
      <c r="E24" s="21">
        <f t="shared" si="6"/>
        <v>84185</v>
      </c>
      <c r="F24" s="21">
        <f t="shared" si="6"/>
        <v>7541</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31"/>
      <c r="FA24" s="31"/>
    </row>
    <row r="25" spans="1:157" s="6" customFormat="1" x14ac:dyDescent="0.2">
      <c r="A25" s="101" t="s">
        <v>43</v>
      </c>
      <c r="B25" s="102" t="s">
        <v>44</v>
      </c>
      <c r="C25" s="135">
        <v>57000</v>
      </c>
      <c r="D25" s="135">
        <v>57000</v>
      </c>
      <c r="E25" s="20">
        <v>84185</v>
      </c>
      <c r="F25" s="20">
        <v>7541</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31"/>
      <c r="FA25" s="31"/>
    </row>
    <row r="26" spans="1:157" s="6" customFormat="1" ht="25.5" x14ac:dyDescent="0.2">
      <c r="A26" s="101" t="s">
        <v>45</v>
      </c>
      <c r="B26" s="102" t="s">
        <v>46</v>
      </c>
      <c r="C26" s="135">
        <v>0</v>
      </c>
      <c r="D26" s="135">
        <v>0</v>
      </c>
      <c r="E26" s="20">
        <v>0</v>
      </c>
      <c r="F26" s="20">
        <v>0</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31"/>
      <c r="FA26" s="31"/>
    </row>
    <row r="27" spans="1:157" s="6" customFormat="1" ht="25.5" x14ac:dyDescent="0.2">
      <c r="A27" s="101" t="s">
        <v>47</v>
      </c>
      <c r="B27" s="102" t="s">
        <v>48</v>
      </c>
      <c r="C27" s="135">
        <v>43078000</v>
      </c>
      <c r="D27" s="135">
        <v>43078000</v>
      </c>
      <c r="E27" s="20">
        <v>44000392</v>
      </c>
      <c r="F27" s="20">
        <v>4405476</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31"/>
      <c r="FA27" s="31"/>
    </row>
    <row r="28" spans="1:157" s="6" customFormat="1" x14ac:dyDescent="0.2">
      <c r="A28" s="100" t="s">
        <v>49</v>
      </c>
      <c r="B28" s="17" t="s">
        <v>50</v>
      </c>
      <c r="C28" s="18">
        <f t="shared" ref="C28:F28" si="7">C29+C35+C51+C36+C37+C38+C39+C40+C41+C42+C43+C44+C45+C46+C47+C48+C49+C50</f>
        <v>710909000</v>
      </c>
      <c r="D28" s="18">
        <f t="shared" si="7"/>
        <v>710909000</v>
      </c>
      <c r="E28" s="18">
        <f t="shared" si="7"/>
        <v>703639506</v>
      </c>
      <c r="F28" s="18">
        <f t="shared" si="7"/>
        <v>61901364</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31"/>
      <c r="FA28" s="31"/>
    </row>
    <row r="29" spans="1:157" s="6" customFormat="1" ht="25.5" x14ac:dyDescent="0.2">
      <c r="A29" s="100" t="s">
        <v>51</v>
      </c>
      <c r="B29" s="17" t="s">
        <v>52</v>
      </c>
      <c r="C29" s="18">
        <f t="shared" ref="C29:F29" si="8">C30+C31+C32+C33+C34</f>
        <v>673438000</v>
      </c>
      <c r="D29" s="18">
        <f t="shared" si="8"/>
        <v>673438000</v>
      </c>
      <c r="E29" s="18">
        <f t="shared" si="8"/>
        <v>664855842</v>
      </c>
      <c r="F29" s="18">
        <f t="shared" si="8"/>
        <v>59473200</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31"/>
      <c r="FA29" s="31"/>
    </row>
    <row r="30" spans="1:157" s="6" customFormat="1" ht="25.5" x14ac:dyDescent="0.2">
      <c r="A30" s="101" t="s">
        <v>53</v>
      </c>
      <c r="B30" s="19" t="s">
        <v>54</v>
      </c>
      <c r="C30" s="136">
        <v>673438000</v>
      </c>
      <c r="D30" s="136">
        <v>673438000</v>
      </c>
      <c r="E30" s="20">
        <v>665187750</v>
      </c>
      <c r="F30" s="20">
        <v>59345747</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31"/>
      <c r="FA30" s="31"/>
    </row>
    <row r="31" spans="1:157" s="6" customFormat="1" ht="38.25" x14ac:dyDescent="0.2">
      <c r="A31" s="101" t="s">
        <v>55</v>
      </c>
      <c r="B31" s="104" t="s">
        <v>56</v>
      </c>
      <c r="C31" s="136">
        <v>0</v>
      </c>
      <c r="D31" s="136">
        <v>0</v>
      </c>
      <c r="E31" s="20">
        <v>-331908</v>
      </c>
      <c r="F31" s="20">
        <v>127453</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31"/>
      <c r="FA31" s="31"/>
    </row>
    <row r="32" spans="1:157" s="6" customFormat="1" ht="27.75" customHeight="1" x14ac:dyDescent="0.2">
      <c r="A32" s="101" t="s">
        <v>57</v>
      </c>
      <c r="B32" s="19" t="s">
        <v>58</v>
      </c>
      <c r="C32" s="136">
        <v>0</v>
      </c>
      <c r="D32" s="136">
        <v>0</v>
      </c>
      <c r="E32" s="20">
        <v>0</v>
      </c>
      <c r="F32" s="20">
        <v>0</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31"/>
      <c r="FA32" s="31"/>
    </row>
    <row r="33" spans="1:157" s="6" customFormat="1" x14ac:dyDescent="0.2">
      <c r="A33" s="101" t="s">
        <v>59</v>
      </c>
      <c r="B33" s="19" t="s">
        <v>60</v>
      </c>
      <c r="C33" s="136">
        <v>0</v>
      </c>
      <c r="D33" s="136">
        <v>0</v>
      </c>
      <c r="E33" s="20">
        <v>0</v>
      </c>
      <c r="F33" s="20">
        <v>0</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31"/>
      <c r="FA33" s="31"/>
    </row>
    <row r="34" spans="1:157" s="6" customFormat="1" x14ac:dyDescent="0.2">
      <c r="A34" s="101" t="s">
        <v>61</v>
      </c>
      <c r="B34" s="19" t="s">
        <v>62</v>
      </c>
      <c r="C34" s="136">
        <v>0</v>
      </c>
      <c r="D34" s="136">
        <v>0</v>
      </c>
      <c r="E34" s="20">
        <v>0</v>
      </c>
      <c r="F34" s="20">
        <v>0</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31"/>
      <c r="FA34" s="31"/>
    </row>
    <row r="35" spans="1:157" s="6" customFormat="1" x14ac:dyDescent="0.2">
      <c r="A35" s="101" t="s">
        <v>63</v>
      </c>
      <c r="B35" s="19" t="s">
        <v>64</v>
      </c>
      <c r="C35" s="136">
        <v>0</v>
      </c>
      <c r="D35" s="136">
        <v>0</v>
      </c>
      <c r="E35" s="20">
        <v>0</v>
      </c>
      <c r="F35" s="20">
        <v>0</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31"/>
      <c r="FA35" s="31"/>
    </row>
    <row r="36" spans="1:157" s="6" customFormat="1" ht="25.5" x14ac:dyDescent="0.2">
      <c r="A36" s="101" t="s">
        <v>65</v>
      </c>
      <c r="B36" s="105" t="s">
        <v>66</v>
      </c>
      <c r="C36" s="136">
        <v>0</v>
      </c>
      <c r="D36" s="136">
        <v>0</v>
      </c>
      <c r="E36" s="20">
        <v>0</v>
      </c>
      <c r="F36" s="20">
        <v>0</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31"/>
      <c r="FA36" s="31"/>
    </row>
    <row r="37" spans="1:157" s="6" customFormat="1" ht="38.25" x14ac:dyDescent="0.2">
      <c r="A37" s="101" t="s">
        <v>67</v>
      </c>
      <c r="B37" s="19" t="s">
        <v>68</v>
      </c>
      <c r="C37" s="136">
        <v>4000</v>
      </c>
      <c r="D37" s="136">
        <v>4000</v>
      </c>
      <c r="E37" s="20">
        <v>3130</v>
      </c>
      <c r="F37" s="20">
        <v>293</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31"/>
      <c r="FA37" s="31"/>
    </row>
    <row r="38" spans="1:157" s="6" customFormat="1" ht="51" x14ac:dyDescent="0.2">
      <c r="A38" s="101" t="s">
        <v>69</v>
      </c>
      <c r="B38" s="19" t="s">
        <v>70</v>
      </c>
      <c r="C38" s="136">
        <v>0</v>
      </c>
      <c r="D38" s="136">
        <v>0</v>
      </c>
      <c r="E38" s="20">
        <v>213</v>
      </c>
      <c r="F38" s="20">
        <v>0</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31"/>
      <c r="FA38" s="31"/>
    </row>
    <row r="39" spans="1:157" s="6" customFormat="1" ht="38.25" x14ac:dyDescent="0.2">
      <c r="A39" s="101" t="s">
        <v>71</v>
      </c>
      <c r="B39" s="19" t="s">
        <v>72</v>
      </c>
      <c r="C39" s="136">
        <v>0</v>
      </c>
      <c r="D39" s="136">
        <v>0</v>
      </c>
      <c r="E39" s="20">
        <v>0</v>
      </c>
      <c r="F39" s="20">
        <v>0</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31"/>
      <c r="FA39" s="31"/>
    </row>
    <row r="40" spans="1:157" s="6" customFormat="1" ht="38.25" x14ac:dyDescent="0.2">
      <c r="A40" s="101" t="s">
        <v>73</v>
      </c>
      <c r="B40" s="19" t="s">
        <v>74</v>
      </c>
      <c r="C40" s="136">
        <v>0</v>
      </c>
      <c r="D40" s="136">
        <v>0</v>
      </c>
      <c r="E40" s="20">
        <v>0</v>
      </c>
      <c r="F40" s="20">
        <v>0</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31"/>
      <c r="FA40" s="31"/>
    </row>
    <row r="41" spans="1:157" s="6" customFormat="1" ht="38.25" x14ac:dyDescent="0.2">
      <c r="A41" s="101" t="s">
        <v>75</v>
      </c>
      <c r="B41" s="19" t="s">
        <v>76</v>
      </c>
      <c r="C41" s="136">
        <v>0</v>
      </c>
      <c r="D41" s="136">
        <v>0</v>
      </c>
      <c r="E41" s="20">
        <v>0</v>
      </c>
      <c r="F41" s="20">
        <v>0</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31"/>
      <c r="FA41" s="31"/>
    </row>
    <row r="42" spans="1:157" s="6" customFormat="1" ht="38.25" x14ac:dyDescent="0.2">
      <c r="A42" s="101" t="s">
        <v>77</v>
      </c>
      <c r="B42" s="19" t="s">
        <v>78</v>
      </c>
      <c r="C42" s="136">
        <v>0</v>
      </c>
      <c r="D42" s="136">
        <v>0</v>
      </c>
      <c r="E42" s="20">
        <v>0</v>
      </c>
      <c r="F42" s="20">
        <v>0</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31"/>
      <c r="FA42" s="31"/>
    </row>
    <row r="43" spans="1:157" s="6" customFormat="1" ht="25.5" x14ac:dyDescent="0.2">
      <c r="A43" s="101" t="s">
        <v>79</v>
      </c>
      <c r="B43" s="19" t="s">
        <v>80</v>
      </c>
      <c r="C43" s="136">
        <v>1000</v>
      </c>
      <c r="D43" s="136">
        <v>1000</v>
      </c>
      <c r="E43" s="20">
        <v>728</v>
      </c>
      <c r="F43" s="20">
        <v>0</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31"/>
      <c r="FA43" s="31"/>
    </row>
    <row r="44" spans="1:157" s="6" customFormat="1" ht="25.5" x14ac:dyDescent="0.2">
      <c r="A44" s="101" t="s">
        <v>81</v>
      </c>
      <c r="B44" s="19" t="s">
        <v>82</v>
      </c>
      <c r="C44" s="136">
        <v>0</v>
      </c>
      <c r="D44" s="136">
        <v>0</v>
      </c>
      <c r="E44" s="20">
        <v>-6481</v>
      </c>
      <c r="F44" s="20">
        <v>227</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31"/>
      <c r="FA44" s="31"/>
    </row>
    <row r="45" spans="1:157" s="6" customFormat="1" x14ac:dyDescent="0.2">
      <c r="A45" s="101" t="s">
        <v>83</v>
      </c>
      <c r="B45" s="19" t="s">
        <v>84</v>
      </c>
      <c r="C45" s="136">
        <v>57000</v>
      </c>
      <c r="D45" s="136">
        <v>57000</v>
      </c>
      <c r="E45" s="20">
        <v>624705</v>
      </c>
      <c r="F45" s="20">
        <v>85261</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31"/>
      <c r="FA45" s="31"/>
    </row>
    <row r="46" spans="1:157" s="6" customFormat="1" x14ac:dyDescent="0.2">
      <c r="A46" s="101" t="s">
        <v>85</v>
      </c>
      <c r="B46" s="19" t="s">
        <v>86</v>
      </c>
      <c r="C46" s="136">
        <v>302000</v>
      </c>
      <c r="D46" s="136">
        <v>302000</v>
      </c>
      <c r="E46" s="20">
        <v>70663</v>
      </c>
      <c r="F46" s="20">
        <v>2584</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31"/>
      <c r="FA46" s="31"/>
    </row>
    <row r="47" spans="1:157" s="6" customFormat="1" ht="38.25" customHeight="1" x14ac:dyDescent="0.2">
      <c r="A47" s="106" t="s">
        <v>87</v>
      </c>
      <c r="B47" s="22" t="s">
        <v>88</v>
      </c>
      <c r="C47" s="136">
        <v>0</v>
      </c>
      <c r="D47" s="136">
        <v>0</v>
      </c>
      <c r="E47" s="20">
        <v>0</v>
      </c>
      <c r="F47" s="20">
        <v>0</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31"/>
      <c r="FA47" s="31"/>
    </row>
    <row r="48" spans="1:157" s="6" customFormat="1" x14ac:dyDescent="0.2">
      <c r="A48" s="106" t="s">
        <v>89</v>
      </c>
      <c r="B48" s="22" t="s">
        <v>90</v>
      </c>
      <c r="C48" s="136">
        <v>0</v>
      </c>
      <c r="D48" s="136">
        <v>0</v>
      </c>
      <c r="E48" s="20">
        <v>0</v>
      </c>
      <c r="F48" s="20">
        <v>0</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31"/>
      <c r="FA48" s="31"/>
    </row>
    <row r="49" spans="1:168" ht="25.5" x14ac:dyDescent="0.2">
      <c r="A49" s="106" t="s">
        <v>91</v>
      </c>
      <c r="B49" s="22" t="s">
        <v>92</v>
      </c>
      <c r="C49" s="136">
        <v>1083000</v>
      </c>
      <c r="D49" s="136">
        <v>1083000</v>
      </c>
      <c r="E49" s="20">
        <v>2206413</v>
      </c>
      <c r="F49" s="20">
        <v>674534</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31"/>
      <c r="FA49" s="31"/>
    </row>
    <row r="50" spans="1:168" x14ac:dyDescent="0.2">
      <c r="A50" s="106" t="s">
        <v>93</v>
      </c>
      <c r="B50" s="22" t="s">
        <v>94</v>
      </c>
      <c r="C50" s="136">
        <v>36024000</v>
      </c>
      <c r="D50" s="136">
        <v>36024000</v>
      </c>
      <c r="E50" s="20">
        <v>35884293</v>
      </c>
      <c r="F50" s="20">
        <v>1665265</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31"/>
      <c r="FA50" s="31"/>
    </row>
    <row r="51" spans="1:168" x14ac:dyDescent="0.2">
      <c r="A51" s="101" t="s">
        <v>95</v>
      </c>
      <c r="B51" s="19" t="s">
        <v>96</v>
      </c>
      <c r="C51" s="136">
        <v>0</v>
      </c>
      <c r="D51" s="136">
        <v>0</v>
      </c>
      <c r="E51" s="20">
        <v>0</v>
      </c>
      <c r="F51" s="20">
        <v>0</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31"/>
      <c r="FA51" s="31"/>
    </row>
    <row r="52" spans="1:168" x14ac:dyDescent="0.2">
      <c r="A52" s="100" t="s">
        <v>97</v>
      </c>
      <c r="B52" s="17" t="s">
        <v>98</v>
      </c>
      <c r="C52" s="18">
        <f>+C53+C58</f>
        <v>1566000</v>
      </c>
      <c r="D52" s="18">
        <f>+D53+D58</f>
        <v>1566000</v>
      </c>
      <c r="E52" s="18">
        <f>+E53+E58</f>
        <v>1165967</v>
      </c>
      <c r="F52" s="18">
        <f>+F53+F58</f>
        <v>26468</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31"/>
      <c r="FA52" s="31"/>
    </row>
    <row r="53" spans="1:168" x14ac:dyDescent="0.2">
      <c r="A53" s="100" t="s">
        <v>99</v>
      </c>
      <c r="B53" s="17" t="s">
        <v>100</v>
      </c>
      <c r="C53" s="18">
        <f t="shared" ref="C53:F53" si="9">+C54+C56</f>
        <v>0</v>
      </c>
      <c r="D53" s="18">
        <f t="shared" si="9"/>
        <v>0</v>
      </c>
      <c r="E53" s="18">
        <f t="shared" si="9"/>
        <v>0</v>
      </c>
      <c r="F53" s="18">
        <f t="shared" si="9"/>
        <v>0</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31"/>
      <c r="FA53" s="31"/>
    </row>
    <row r="54" spans="1:168" x14ac:dyDescent="0.2">
      <c r="A54" s="100" t="s">
        <v>101</v>
      </c>
      <c r="B54" s="17" t="s">
        <v>102</v>
      </c>
      <c r="C54" s="18">
        <f t="shared" ref="C54:F54" si="10">+C55</f>
        <v>0</v>
      </c>
      <c r="D54" s="18">
        <f t="shared" si="10"/>
        <v>0</v>
      </c>
      <c r="E54" s="18">
        <f t="shared" si="10"/>
        <v>0</v>
      </c>
      <c r="F54" s="18">
        <f t="shared" si="10"/>
        <v>0</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31"/>
      <c r="FA54" s="31"/>
    </row>
    <row r="55" spans="1:168" x14ac:dyDescent="0.2">
      <c r="A55" s="101" t="s">
        <v>103</v>
      </c>
      <c r="B55" s="19" t="s">
        <v>104</v>
      </c>
      <c r="C55" s="18">
        <v>0</v>
      </c>
      <c r="D55" s="18">
        <v>0</v>
      </c>
      <c r="E55" s="20">
        <v>0</v>
      </c>
      <c r="F55" s="20">
        <v>0</v>
      </c>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31"/>
      <c r="FA55" s="31"/>
    </row>
    <row r="56" spans="1:168" x14ac:dyDescent="0.2">
      <c r="A56" s="100" t="s">
        <v>105</v>
      </c>
      <c r="B56" s="17" t="s">
        <v>106</v>
      </c>
      <c r="C56" s="18">
        <f t="shared" ref="C56:F56" si="11">+C57</f>
        <v>0</v>
      </c>
      <c r="D56" s="18">
        <f t="shared" si="11"/>
        <v>0</v>
      </c>
      <c r="E56" s="18">
        <f t="shared" si="11"/>
        <v>0</v>
      </c>
      <c r="F56" s="18">
        <f t="shared" si="11"/>
        <v>0</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31"/>
      <c r="FA56" s="31"/>
    </row>
    <row r="57" spans="1:168" x14ac:dyDescent="0.2">
      <c r="A57" s="101" t="s">
        <v>107</v>
      </c>
      <c r="B57" s="19" t="s">
        <v>108</v>
      </c>
      <c r="C57" s="18">
        <v>0</v>
      </c>
      <c r="D57" s="18">
        <v>0</v>
      </c>
      <c r="E57" s="20">
        <v>0</v>
      </c>
      <c r="F57" s="20">
        <v>0</v>
      </c>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31"/>
      <c r="FA57" s="31"/>
    </row>
    <row r="58" spans="1:168" s="24" customFormat="1" x14ac:dyDescent="0.2">
      <c r="A58" s="107" t="s">
        <v>109</v>
      </c>
      <c r="B58" s="17" t="s">
        <v>110</v>
      </c>
      <c r="C58" s="18">
        <f>+C62+C68+C59</f>
        <v>1566000</v>
      </c>
      <c r="D58" s="18">
        <f t="shared" ref="D58:F58" si="12">+D62+D68+D59</f>
        <v>1566000</v>
      </c>
      <c r="E58" s="18">
        <f t="shared" si="12"/>
        <v>1165967</v>
      </c>
      <c r="F58" s="18">
        <f t="shared" si="12"/>
        <v>26468</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23"/>
      <c r="FC58" s="23"/>
      <c r="FD58" s="23"/>
      <c r="FE58" s="23"/>
      <c r="FF58" s="23"/>
      <c r="FG58" s="23"/>
      <c r="FH58" s="23"/>
      <c r="FI58" s="23"/>
      <c r="FJ58" s="23"/>
      <c r="FK58" s="23"/>
      <c r="FL58" s="23"/>
    </row>
    <row r="59" spans="1:168" s="196" customFormat="1" x14ac:dyDescent="0.2">
      <c r="A59" s="204" t="s">
        <v>525</v>
      </c>
      <c r="B59" s="205" t="s">
        <v>522</v>
      </c>
      <c r="C59" s="206">
        <f>C60</f>
        <v>0</v>
      </c>
      <c r="D59" s="206">
        <f t="shared" ref="D59:F60" si="13">D60</f>
        <v>0</v>
      </c>
      <c r="E59" s="206">
        <f t="shared" si="13"/>
        <v>0</v>
      </c>
      <c r="F59" s="206">
        <f t="shared" si="13"/>
        <v>0</v>
      </c>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c r="BU59" s="193"/>
      <c r="BV59" s="193"/>
      <c r="BW59" s="193"/>
      <c r="BX59" s="193"/>
      <c r="BY59" s="193"/>
      <c r="BZ59" s="193"/>
      <c r="CA59" s="193"/>
      <c r="CB59" s="193"/>
      <c r="CC59" s="193"/>
      <c r="CD59" s="193"/>
      <c r="CE59" s="193"/>
      <c r="CF59" s="193"/>
      <c r="CG59" s="193"/>
      <c r="CH59" s="193"/>
      <c r="CI59" s="193"/>
      <c r="CJ59" s="193"/>
      <c r="CK59" s="193"/>
      <c r="CL59" s="193"/>
      <c r="CM59" s="193"/>
      <c r="CN59" s="193"/>
      <c r="CO59" s="193"/>
      <c r="CP59" s="193"/>
      <c r="CQ59" s="193"/>
      <c r="CR59" s="193"/>
      <c r="CS59" s="193"/>
      <c r="CT59" s="193"/>
      <c r="CU59" s="193"/>
      <c r="CV59" s="193"/>
      <c r="CW59" s="193"/>
      <c r="CX59" s="193"/>
      <c r="CY59" s="193"/>
      <c r="CZ59" s="193"/>
      <c r="DA59" s="193"/>
      <c r="DB59" s="193"/>
      <c r="DC59" s="193"/>
      <c r="DD59" s="193"/>
      <c r="DE59" s="193"/>
      <c r="DF59" s="193"/>
      <c r="DG59" s="193"/>
      <c r="DH59" s="193"/>
      <c r="DI59" s="193"/>
      <c r="DJ59" s="193"/>
      <c r="DK59" s="193"/>
      <c r="DL59" s="193"/>
      <c r="DM59" s="193"/>
      <c r="DN59" s="193"/>
      <c r="DO59" s="193"/>
      <c r="DP59" s="193"/>
      <c r="DQ59" s="193"/>
      <c r="DR59" s="193"/>
      <c r="DS59" s="193"/>
      <c r="DT59" s="193"/>
      <c r="DU59" s="193"/>
      <c r="DV59" s="193"/>
      <c r="DW59" s="193"/>
      <c r="DX59" s="193"/>
      <c r="DY59" s="193"/>
      <c r="DZ59" s="193"/>
      <c r="EA59" s="193"/>
      <c r="EB59" s="193"/>
      <c r="EC59" s="193"/>
      <c r="ED59" s="193"/>
      <c r="EE59" s="193"/>
      <c r="EF59" s="193"/>
      <c r="EG59" s="193"/>
      <c r="EH59" s="193"/>
      <c r="EI59" s="193"/>
      <c r="EJ59" s="193"/>
      <c r="EK59" s="193"/>
      <c r="EL59" s="193"/>
      <c r="EM59" s="193"/>
      <c r="EN59" s="193"/>
      <c r="EO59" s="193"/>
      <c r="EP59" s="193"/>
      <c r="EQ59" s="193"/>
      <c r="ER59" s="193"/>
      <c r="ES59" s="193"/>
      <c r="ET59" s="193"/>
      <c r="EU59" s="193"/>
      <c r="EV59" s="193"/>
      <c r="EW59" s="193"/>
      <c r="EX59" s="193"/>
      <c r="EY59" s="193"/>
      <c r="EZ59" s="194"/>
      <c r="FA59" s="194"/>
      <c r="FB59" s="195"/>
      <c r="FC59" s="195"/>
      <c r="FD59" s="195"/>
      <c r="FE59" s="195"/>
      <c r="FF59" s="195"/>
      <c r="FG59" s="195"/>
      <c r="FH59" s="195"/>
      <c r="FI59" s="195"/>
      <c r="FJ59" s="195"/>
      <c r="FK59" s="195"/>
      <c r="FL59" s="195"/>
    </row>
    <row r="60" spans="1:168" s="196" customFormat="1" x14ac:dyDescent="0.2">
      <c r="A60" s="204" t="s">
        <v>526</v>
      </c>
      <c r="B60" s="207" t="s">
        <v>523</v>
      </c>
      <c r="C60" s="206">
        <f>C61</f>
        <v>0</v>
      </c>
      <c r="D60" s="206">
        <f t="shared" si="13"/>
        <v>0</v>
      </c>
      <c r="E60" s="206">
        <f t="shared" si="13"/>
        <v>0</v>
      </c>
      <c r="F60" s="206">
        <f t="shared" si="13"/>
        <v>0</v>
      </c>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3"/>
      <c r="CA60" s="193"/>
      <c r="CB60" s="193"/>
      <c r="CC60" s="193"/>
      <c r="CD60" s="193"/>
      <c r="CE60" s="193"/>
      <c r="CF60" s="193"/>
      <c r="CG60" s="193"/>
      <c r="CH60" s="193"/>
      <c r="CI60" s="193"/>
      <c r="CJ60" s="193"/>
      <c r="CK60" s="193"/>
      <c r="CL60" s="193"/>
      <c r="CM60" s="193"/>
      <c r="CN60" s="193"/>
      <c r="CO60" s="193"/>
      <c r="CP60" s="193"/>
      <c r="CQ60" s="193"/>
      <c r="CR60" s="193"/>
      <c r="CS60" s="193"/>
      <c r="CT60" s="193"/>
      <c r="CU60" s="193"/>
      <c r="CV60" s="193"/>
      <c r="CW60" s="193"/>
      <c r="CX60" s="193"/>
      <c r="CY60" s="193"/>
      <c r="CZ60" s="193"/>
      <c r="DA60" s="193"/>
      <c r="DB60" s="193"/>
      <c r="DC60" s="193"/>
      <c r="DD60" s="193"/>
      <c r="DE60" s="193"/>
      <c r="DF60" s="193"/>
      <c r="DG60" s="193"/>
      <c r="DH60" s="193"/>
      <c r="DI60" s="193"/>
      <c r="DJ60" s="193"/>
      <c r="DK60" s="193"/>
      <c r="DL60" s="193"/>
      <c r="DM60" s="193"/>
      <c r="DN60" s="193"/>
      <c r="DO60" s="193"/>
      <c r="DP60" s="193"/>
      <c r="DQ60" s="193"/>
      <c r="DR60" s="193"/>
      <c r="DS60" s="193"/>
      <c r="DT60" s="193"/>
      <c r="DU60" s="193"/>
      <c r="DV60" s="193"/>
      <c r="DW60" s="193"/>
      <c r="DX60" s="193"/>
      <c r="DY60" s="193"/>
      <c r="DZ60" s="193"/>
      <c r="EA60" s="193"/>
      <c r="EB60" s="193"/>
      <c r="EC60" s="193"/>
      <c r="ED60" s="193"/>
      <c r="EE60" s="193"/>
      <c r="EF60" s="193"/>
      <c r="EG60" s="193"/>
      <c r="EH60" s="193"/>
      <c r="EI60" s="193"/>
      <c r="EJ60" s="193"/>
      <c r="EK60" s="193"/>
      <c r="EL60" s="193"/>
      <c r="EM60" s="193"/>
      <c r="EN60" s="193"/>
      <c r="EO60" s="193"/>
      <c r="EP60" s="193"/>
      <c r="EQ60" s="193"/>
      <c r="ER60" s="193"/>
      <c r="ES60" s="193"/>
      <c r="ET60" s="193"/>
      <c r="EU60" s="193"/>
      <c r="EV60" s="193"/>
      <c r="EW60" s="193"/>
      <c r="EX60" s="193"/>
      <c r="EY60" s="193"/>
      <c r="EZ60" s="194"/>
      <c r="FA60" s="194"/>
      <c r="FB60" s="195"/>
      <c r="FC60" s="195"/>
      <c r="FD60" s="195"/>
      <c r="FE60" s="195"/>
      <c r="FF60" s="195"/>
      <c r="FG60" s="195"/>
      <c r="FH60" s="195"/>
      <c r="FI60" s="195"/>
      <c r="FJ60" s="195"/>
      <c r="FK60" s="195"/>
      <c r="FL60" s="195"/>
    </row>
    <row r="61" spans="1:168" s="196" customFormat="1" ht="25.5" x14ac:dyDescent="0.2">
      <c r="A61" s="204" t="s">
        <v>527</v>
      </c>
      <c r="B61" s="207" t="s">
        <v>524</v>
      </c>
      <c r="C61" s="206"/>
      <c r="D61" s="206"/>
      <c r="E61" s="208">
        <v>0</v>
      </c>
      <c r="F61" s="208">
        <v>0</v>
      </c>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c r="BQ61" s="193"/>
      <c r="BR61" s="193"/>
      <c r="BS61" s="193"/>
      <c r="BT61" s="193"/>
      <c r="BU61" s="193"/>
      <c r="BV61" s="193"/>
      <c r="BW61" s="193"/>
      <c r="BX61" s="193"/>
      <c r="BY61" s="193"/>
      <c r="BZ61" s="193"/>
      <c r="CA61" s="193"/>
      <c r="CB61" s="193"/>
      <c r="CC61" s="193"/>
      <c r="CD61" s="193"/>
      <c r="CE61" s="193"/>
      <c r="CF61" s="193"/>
      <c r="CG61" s="193"/>
      <c r="CH61" s="193"/>
      <c r="CI61" s="193"/>
      <c r="CJ61" s="193"/>
      <c r="CK61" s="193"/>
      <c r="CL61" s="193"/>
      <c r="CM61" s="193"/>
      <c r="CN61" s="193"/>
      <c r="CO61" s="193"/>
      <c r="CP61" s="193"/>
      <c r="CQ61" s="193"/>
      <c r="CR61" s="193"/>
      <c r="CS61" s="193"/>
      <c r="CT61" s="193"/>
      <c r="CU61" s="193"/>
      <c r="CV61" s="193"/>
      <c r="CW61" s="193"/>
      <c r="CX61" s="193"/>
      <c r="CY61" s="193"/>
      <c r="CZ61" s="193"/>
      <c r="DA61" s="193"/>
      <c r="DB61" s="193"/>
      <c r="DC61" s="193"/>
      <c r="DD61" s="193"/>
      <c r="DE61" s="193"/>
      <c r="DF61" s="193"/>
      <c r="DG61" s="193"/>
      <c r="DH61" s="193"/>
      <c r="DI61" s="193"/>
      <c r="DJ61" s="193"/>
      <c r="DK61" s="193"/>
      <c r="DL61" s="193"/>
      <c r="DM61" s="193"/>
      <c r="DN61" s="193"/>
      <c r="DO61" s="193"/>
      <c r="DP61" s="193"/>
      <c r="DQ61" s="193"/>
      <c r="DR61" s="193"/>
      <c r="DS61" s="193"/>
      <c r="DT61" s="193"/>
      <c r="DU61" s="193"/>
      <c r="DV61" s="193"/>
      <c r="DW61" s="193"/>
      <c r="DX61" s="193"/>
      <c r="DY61" s="193"/>
      <c r="DZ61" s="193"/>
      <c r="EA61" s="193"/>
      <c r="EB61" s="193"/>
      <c r="EC61" s="193"/>
      <c r="ED61" s="193"/>
      <c r="EE61" s="193"/>
      <c r="EF61" s="193"/>
      <c r="EG61" s="193"/>
      <c r="EH61" s="193"/>
      <c r="EI61" s="193"/>
      <c r="EJ61" s="193"/>
      <c r="EK61" s="193"/>
      <c r="EL61" s="193"/>
      <c r="EM61" s="193"/>
      <c r="EN61" s="193"/>
      <c r="EO61" s="193"/>
      <c r="EP61" s="193"/>
      <c r="EQ61" s="193"/>
      <c r="ER61" s="193"/>
      <c r="ES61" s="193"/>
      <c r="ET61" s="193"/>
      <c r="EU61" s="193"/>
      <c r="EV61" s="193"/>
      <c r="EW61" s="193"/>
      <c r="EX61" s="193"/>
      <c r="EY61" s="193"/>
      <c r="EZ61" s="194"/>
      <c r="FA61" s="194"/>
      <c r="FB61" s="195"/>
      <c r="FC61" s="195"/>
      <c r="FD61" s="195"/>
      <c r="FE61" s="195"/>
      <c r="FF61" s="195"/>
      <c r="FG61" s="195"/>
      <c r="FH61" s="195"/>
      <c r="FI61" s="195"/>
      <c r="FJ61" s="195"/>
      <c r="FK61" s="195"/>
      <c r="FL61" s="195"/>
    </row>
    <row r="62" spans="1:168" x14ac:dyDescent="0.2">
      <c r="A62" s="100" t="s">
        <v>111</v>
      </c>
      <c r="B62" s="17" t="s">
        <v>112</v>
      </c>
      <c r="C62" s="18">
        <f>C67+C64+C65+C63+C66</f>
        <v>1566000</v>
      </c>
      <c r="D62" s="18">
        <f t="shared" ref="D62:F62" si="14">D67+D64+D65+D63+D66</f>
        <v>1566000</v>
      </c>
      <c r="E62" s="18">
        <f t="shared" si="14"/>
        <v>1165967</v>
      </c>
      <c r="F62" s="18">
        <f t="shared" si="14"/>
        <v>26468</v>
      </c>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31"/>
      <c r="FA62" s="31"/>
    </row>
    <row r="63" spans="1:168" x14ac:dyDescent="0.2">
      <c r="A63" s="100" t="s">
        <v>113</v>
      </c>
      <c r="B63" s="130" t="s">
        <v>114</v>
      </c>
      <c r="C63" s="137">
        <v>1274000</v>
      </c>
      <c r="D63" s="137">
        <v>1274000</v>
      </c>
      <c r="E63" s="140">
        <v>854634</v>
      </c>
      <c r="F63" s="140">
        <v>1050</v>
      </c>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31"/>
      <c r="FA63" s="31"/>
    </row>
    <row r="64" spans="1:168" x14ac:dyDescent="0.2">
      <c r="A64" s="25" t="s">
        <v>115</v>
      </c>
      <c r="B64" s="130" t="s">
        <v>116</v>
      </c>
      <c r="C64" s="137">
        <v>0</v>
      </c>
      <c r="D64" s="137">
        <v>0</v>
      </c>
      <c r="E64" s="131">
        <v>-12714</v>
      </c>
      <c r="F64" s="131">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31"/>
      <c r="FA64" s="31"/>
    </row>
    <row r="65" spans="1:157" x14ac:dyDescent="0.2">
      <c r="A65" s="25" t="s">
        <v>117</v>
      </c>
      <c r="B65" s="130" t="s">
        <v>118</v>
      </c>
      <c r="C65" s="137">
        <v>0</v>
      </c>
      <c r="D65" s="137">
        <v>0</v>
      </c>
      <c r="E65" s="131">
        <v>0</v>
      </c>
      <c r="F65" s="131">
        <v>0</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31"/>
      <c r="FA65" s="31"/>
    </row>
    <row r="66" spans="1:157" ht="25.5" x14ac:dyDescent="0.2">
      <c r="A66" s="25" t="s">
        <v>511</v>
      </c>
      <c r="B66" s="130" t="s">
        <v>512</v>
      </c>
      <c r="C66" s="137">
        <v>0</v>
      </c>
      <c r="D66" s="137">
        <v>0</v>
      </c>
      <c r="E66" s="131">
        <v>0</v>
      </c>
      <c r="F66" s="131">
        <v>0</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31"/>
      <c r="FA66" s="31"/>
    </row>
    <row r="67" spans="1:157" x14ac:dyDescent="0.2">
      <c r="A67" s="101" t="s">
        <v>119</v>
      </c>
      <c r="B67" s="26" t="s">
        <v>120</v>
      </c>
      <c r="C67" s="137">
        <v>292000</v>
      </c>
      <c r="D67" s="137">
        <v>292000</v>
      </c>
      <c r="E67" s="131">
        <v>324047</v>
      </c>
      <c r="F67" s="131">
        <v>25418</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31"/>
      <c r="FA67" s="31"/>
    </row>
    <row r="68" spans="1:157" x14ac:dyDescent="0.2">
      <c r="A68" s="100" t="s">
        <v>121</v>
      </c>
      <c r="B68" s="17" t="s">
        <v>122</v>
      </c>
      <c r="C68" s="18">
        <f t="shared" ref="C68:F68" si="15">C69</f>
        <v>0</v>
      </c>
      <c r="D68" s="18">
        <f t="shared" si="15"/>
        <v>0</v>
      </c>
      <c r="E68" s="18">
        <f t="shared" si="15"/>
        <v>0</v>
      </c>
      <c r="F68" s="18">
        <f t="shared" si="15"/>
        <v>0</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31"/>
      <c r="FA68" s="31"/>
    </row>
    <row r="69" spans="1:157" s="6" customFormat="1" x14ac:dyDescent="0.2">
      <c r="A69" s="101" t="s">
        <v>123</v>
      </c>
      <c r="B69" s="26" t="s">
        <v>124</v>
      </c>
      <c r="C69" s="18">
        <v>0</v>
      </c>
      <c r="D69" s="18">
        <v>0</v>
      </c>
      <c r="E69" s="20">
        <v>0</v>
      </c>
      <c r="F69" s="20">
        <v>0</v>
      </c>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31"/>
      <c r="FA69" s="31"/>
    </row>
    <row r="70" spans="1:157" s="6" customFormat="1" x14ac:dyDescent="0.2">
      <c r="A70" s="100" t="s">
        <v>125</v>
      </c>
      <c r="B70" s="17" t="s">
        <v>126</v>
      </c>
      <c r="C70" s="18">
        <f t="shared" ref="C70:F70" si="16">+C71</f>
        <v>164094780</v>
      </c>
      <c r="D70" s="18">
        <f t="shared" si="16"/>
        <v>164094780</v>
      </c>
      <c r="E70" s="18">
        <f t="shared" si="16"/>
        <v>163845445</v>
      </c>
      <c r="F70" s="18">
        <f t="shared" si="16"/>
        <v>30370675</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31"/>
      <c r="FA70" s="31"/>
    </row>
    <row r="71" spans="1:157" s="6" customFormat="1" x14ac:dyDescent="0.2">
      <c r="A71" s="100" t="s">
        <v>127</v>
      </c>
      <c r="B71" s="17" t="s">
        <v>128</v>
      </c>
      <c r="C71" s="18">
        <f t="shared" ref="C71:F71" si="17">+C72+C85</f>
        <v>164094780</v>
      </c>
      <c r="D71" s="18">
        <f t="shared" si="17"/>
        <v>164094780</v>
      </c>
      <c r="E71" s="18">
        <f t="shared" si="17"/>
        <v>163845445</v>
      </c>
      <c r="F71" s="18">
        <f t="shared" si="17"/>
        <v>30370675</v>
      </c>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31"/>
      <c r="FA71" s="31"/>
    </row>
    <row r="72" spans="1:157" s="6" customFormat="1" x14ac:dyDescent="0.2">
      <c r="A72" s="100" t="s">
        <v>129</v>
      </c>
      <c r="B72" s="17" t="s">
        <v>130</v>
      </c>
      <c r="C72" s="18">
        <f t="shared" ref="C72:F72" si="18">C73+C74+C75+C76+C78+C79+C80+C81+C77+C82+C83+C84</f>
        <v>164094780</v>
      </c>
      <c r="D72" s="18">
        <f t="shared" si="18"/>
        <v>164094780</v>
      </c>
      <c r="E72" s="18">
        <f t="shared" si="18"/>
        <v>163845445</v>
      </c>
      <c r="F72" s="18">
        <f t="shared" si="18"/>
        <v>30370675</v>
      </c>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31"/>
      <c r="FA72" s="31"/>
    </row>
    <row r="73" spans="1:157" s="6" customFormat="1" ht="25.5" x14ac:dyDescent="0.2">
      <c r="A73" s="101" t="s">
        <v>131</v>
      </c>
      <c r="B73" s="26" t="s">
        <v>132</v>
      </c>
      <c r="C73" s="138">
        <v>0</v>
      </c>
      <c r="D73" s="138">
        <v>0</v>
      </c>
      <c r="E73" s="20">
        <v>0</v>
      </c>
      <c r="F73" s="20">
        <v>0</v>
      </c>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31"/>
      <c r="FA73" s="31"/>
    </row>
    <row r="74" spans="1:157" s="6" customFormat="1" ht="25.5" x14ac:dyDescent="0.2">
      <c r="A74" s="101" t="s">
        <v>133</v>
      </c>
      <c r="B74" s="26" t="s">
        <v>134</v>
      </c>
      <c r="C74" s="138">
        <v>0</v>
      </c>
      <c r="D74" s="138">
        <v>0</v>
      </c>
      <c r="E74" s="20">
        <v>0</v>
      </c>
      <c r="F74" s="20">
        <v>0</v>
      </c>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31"/>
      <c r="FA74" s="31"/>
    </row>
    <row r="75" spans="1:157" s="6" customFormat="1" ht="25.5" x14ac:dyDescent="0.2">
      <c r="A75" s="108" t="s">
        <v>135</v>
      </c>
      <c r="B75" s="26" t="s">
        <v>136</v>
      </c>
      <c r="C75" s="138">
        <v>114853340</v>
      </c>
      <c r="D75" s="138">
        <v>114853340</v>
      </c>
      <c r="E75" s="20">
        <v>114853340</v>
      </c>
      <c r="F75" s="20">
        <v>22986080</v>
      </c>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31"/>
      <c r="FA75" s="31"/>
    </row>
    <row r="76" spans="1:157" s="6" customFormat="1" ht="25.5" x14ac:dyDescent="0.2">
      <c r="A76" s="101" t="s">
        <v>137</v>
      </c>
      <c r="B76" s="27" t="s">
        <v>138</v>
      </c>
      <c r="C76" s="138">
        <v>0</v>
      </c>
      <c r="D76" s="138">
        <v>0</v>
      </c>
      <c r="E76" s="20">
        <v>0</v>
      </c>
      <c r="F76" s="20">
        <v>0</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31"/>
      <c r="FA76" s="31"/>
    </row>
    <row r="77" spans="1:157" s="6" customFormat="1" x14ac:dyDescent="0.2">
      <c r="A77" s="101" t="s">
        <v>139</v>
      </c>
      <c r="B77" s="27" t="s">
        <v>140</v>
      </c>
      <c r="C77" s="138">
        <v>0</v>
      </c>
      <c r="D77" s="138">
        <v>0</v>
      </c>
      <c r="E77" s="20">
        <v>0</v>
      </c>
      <c r="F77" s="20">
        <v>0</v>
      </c>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31"/>
      <c r="FA77" s="31"/>
    </row>
    <row r="78" spans="1:157" s="6" customFormat="1" ht="25.5" x14ac:dyDescent="0.2">
      <c r="A78" s="101" t="s">
        <v>141</v>
      </c>
      <c r="B78" s="27" t="s">
        <v>142</v>
      </c>
      <c r="C78" s="138">
        <v>0</v>
      </c>
      <c r="D78" s="138">
        <v>0</v>
      </c>
      <c r="E78" s="20">
        <v>0</v>
      </c>
      <c r="F78" s="20">
        <v>0</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31"/>
      <c r="FA78" s="31"/>
    </row>
    <row r="79" spans="1:157" s="6" customFormat="1" ht="25.5" x14ac:dyDescent="0.2">
      <c r="A79" s="101" t="s">
        <v>143</v>
      </c>
      <c r="B79" s="27" t="s">
        <v>144</v>
      </c>
      <c r="C79" s="138">
        <v>0</v>
      </c>
      <c r="D79" s="138">
        <v>0</v>
      </c>
      <c r="E79" s="20">
        <v>0</v>
      </c>
      <c r="F79" s="20">
        <v>0</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31"/>
      <c r="FA79" s="31"/>
    </row>
    <row r="80" spans="1:157" s="6" customFormat="1" ht="25.5" x14ac:dyDescent="0.2">
      <c r="A80" s="101" t="s">
        <v>145</v>
      </c>
      <c r="B80" s="27" t="s">
        <v>146</v>
      </c>
      <c r="C80" s="138">
        <v>0</v>
      </c>
      <c r="D80" s="138">
        <v>0</v>
      </c>
      <c r="E80" s="20">
        <v>0</v>
      </c>
      <c r="F80" s="20">
        <v>0</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31"/>
      <c r="FA80" s="31"/>
    </row>
    <row r="81" spans="1:157" s="6" customFormat="1" ht="51" x14ac:dyDescent="0.2">
      <c r="A81" s="101" t="s">
        <v>147</v>
      </c>
      <c r="B81" s="27" t="s">
        <v>148</v>
      </c>
      <c r="C81" s="138">
        <v>0</v>
      </c>
      <c r="D81" s="138">
        <v>0</v>
      </c>
      <c r="E81" s="20">
        <v>0</v>
      </c>
      <c r="F81" s="20">
        <v>0</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31"/>
      <c r="FA81" s="31"/>
    </row>
    <row r="82" spans="1:157" s="6" customFormat="1" ht="25.5" x14ac:dyDescent="0.2">
      <c r="A82" s="101" t="s">
        <v>149</v>
      </c>
      <c r="B82" s="27" t="s">
        <v>150</v>
      </c>
      <c r="C82" s="138">
        <v>39816150</v>
      </c>
      <c r="D82" s="138">
        <v>39816150</v>
      </c>
      <c r="E82" s="20">
        <v>39566815</v>
      </c>
      <c r="F82" s="20">
        <v>7384595</v>
      </c>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31"/>
      <c r="FA82" s="31"/>
    </row>
    <row r="83" spans="1:157" s="6" customFormat="1" ht="25.5" x14ac:dyDescent="0.2">
      <c r="A83" s="101" t="s">
        <v>151</v>
      </c>
      <c r="B83" s="27" t="s">
        <v>152</v>
      </c>
      <c r="C83" s="138">
        <v>0</v>
      </c>
      <c r="D83" s="138">
        <v>0</v>
      </c>
      <c r="E83" s="20">
        <v>0</v>
      </c>
      <c r="F83" s="20">
        <v>0</v>
      </c>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31"/>
      <c r="FA83" s="31"/>
    </row>
    <row r="84" spans="1:157" s="6" customFormat="1" ht="51" x14ac:dyDescent="0.2">
      <c r="A84" s="101" t="s">
        <v>153</v>
      </c>
      <c r="B84" s="27" t="s">
        <v>154</v>
      </c>
      <c r="C84" s="138">
        <v>9425290</v>
      </c>
      <c r="D84" s="138">
        <v>9425290</v>
      </c>
      <c r="E84" s="20">
        <v>9425290</v>
      </c>
      <c r="F84" s="20">
        <v>0</v>
      </c>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31"/>
      <c r="FA84" s="31"/>
    </row>
    <row r="85" spans="1:157" x14ac:dyDescent="0.2">
      <c r="A85" s="100" t="s">
        <v>155</v>
      </c>
      <c r="B85" s="17" t="s">
        <v>156</v>
      </c>
      <c r="C85" s="18">
        <f t="shared" ref="C85:F85" si="19">+C86+C87+C88+C89+C90+C91+C92+C93</f>
        <v>0</v>
      </c>
      <c r="D85" s="18">
        <f t="shared" si="19"/>
        <v>0</v>
      </c>
      <c r="E85" s="18">
        <f t="shared" si="19"/>
        <v>0</v>
      </c>
      <c r="F85" s="18">
        <f t="shared" si="19"/>
        <v>0</v>
      </c>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31"/>
      <c r="FA85" s="31"/>
    </row>
    <row r="86" spans="1:157" ht="25.5" x14ac:dyDescent="0.2">
      <c r="A86" s="101" t="s">
        <v>157</v>
      </c>
      <c r="B86" s="19" t="s">
        <v>158</v>
      </c>
      <c r="C86" s="140">
        <v>0</v>
      </c>
      <c r="D86" s="140">
        <v>0</v>
      </c>
      <c r="E86" s="20">
        <v>0</v>
      </c>
      <c r="F86" s="20">
        <v>0</v>
      </c>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31"/>
      <c r="FA86" s="31"/>
    </row>
    <row r="87" spans="1:157" ht="25.5" x14ac:dyDescent="0.2">
      <c r="A87" s="101" t="s">
        <v>159</v>
      </c>
      <c r="B87" s="28" t="s">
        <v>138</v>
      </c>
      <c r="C87" s="140">
        <v>0</v>
      </c>
      <c r="D87" s="140">
        <v>0</v>
      </c>
      <c r="E87" s="20">
        <v>0</v>
      </c>
      <c r="F87" s="20">
        <v>0</v>
      </c>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31"/>
      <c r="FA87" s="31"/>
    </row>
    <row r="88" spans="1:157" ht="38.25" x14ac:dyDescent="0.2">
      <c r="A88" s="101" t="s">
        <v>160</v>
      </c>
      <c r="B88" s="19" t="s">
        <v>161</v>
      </c>
      <c r="C88" s="140">
        <v>0</v>
      </c>
      <c r="D88" s="140">
        <v>0</v>
      </c>
      <c r="E88" s="20">
        <v>0</v>
      </c>
      <c r="F88" s="20">
        <v>0</v>
      </c>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31"/>
      <c r="FA88" s="31"/>
    </row>
    <row r="89" spans="1:157" ht="38.25" x14ac:dyDescent="0.2">
      <c r="A89" s="101" t="s">
        <v>162</v>
      </c>
      <c r="B89" s="19" t="s">
        <v>163</v>
      </c>
      <c r="C89" s="140">
        <v>0</v>
      </c>
      <c r="D89" s="140">
        <v>0</v>
      </c>
      <c r="E89" s="20">
        <v>0</v>
      </c>
      <c r="F89" s="20">
        <v>0</v>
      </c>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31"/>
      <c r="FA89" s="31"/>
    </row>
    <row r="90" spans="1:157" ht="25.5" x14ac:dyDescent="0.2">
      <c r="A90" s="101" t="s">
        <v>164</v>
      </c>
      <c r="B90" s="19" t="s">
        <v>142</v>
      </c>
      <c r="C90" s="140">
        <v>0</v>
      </c>
      <c r="D90" s="140">
        <v>0</v>
      </c>
      <c r="E90" s="20">
        <v>0</v>
      </c>
      <c r="F90" s="20">
        <v>0</v>
      </c>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31"/>
      <c r="FA90" s="31"/>
    </row>
    <row r="91" spans="1:157" x14ac:dyDescent="0.2">
      <c r="A91" s="105" t="s">
        <v>165</v>
      </c>
      <c r="B91" s="29" t="s">
        <v>166</v>
      </c>
      <c r="C91" s="140">
        <v>0</v>
      </c>
      <c r="D91" s="140">
        <v>0</v>
      </c>
      <c r="E91" s="20">
        <v>0</v>
      </c>
      <c r="F91" s="20">
        <v>0</v>
      </c>
      <c r="AL91" s="31"/>
      <c r="BL91" s="31"/>
      <c r="BM91" s="31"/>
      <c r="BN91" s="31"/>
      <c r="CF91" s="31"/>
    </row>
    <row r="92" spans="1:157" ht="63.75" x14ac:dyDescent="0.2">
      <c r="A92" s="19" t="s">
        <v>167</v>
      </c>
      <c r="B92" s="30" t="s">
        <v>168</v>
      </c>
      <c r="C92" s="140">
        <v>0</v>
      </c>
      <c r="D92" s="140">
        <v>0</v>
      </c>
      <c r="E92" s="20">
        <v>0</v>
      </c>
      <c r="F92" s="20">
        <v>0</v>
      </c>
      <c r="BL92" s="31"/>
      <c r="BM92" s="31"/>
      <c r="BN92" s="31"/>
      <c r="CF92" s="31"/>
    </row>
    <row r="93" spans="1:157" ht="25.5" x14ac:dyDescent="0.2">
      <c r="A93" s="19" t="s">
        <v>169</v>
      </c>
      <c r="B93" s="32" t="s">
        <v>170</v>
      </c>
      <c r="C93" s="140">
        <v>0</v>
      </c>
      <c r="D93" s="140">
        <v>0</v>
      </c>
      <c r="E93" s="20">
        <v>0</v>
      </c>
      <c r="F93" s="20">
        <v>0</v>
      </c>
      <c r="BL93" s="31"/>
      <c r="BM93" s="31"/>
      <c r="BN93" s="31"/>
      <c r="CF93" s="31"/>
    </row>
    <row r="94" spans="1:157" ht="25.5" x14ac:dyDescent="0.2">
      <c r="A94" s="19" t="s">
        <v>171</v>
      </c>
      <c r="B94" s="33" t="s">
        <v>490</v>
      </c>
      <c r="C94" s="21">
        <f>C95</f>
        <v>0</v>
      </c>
      <c r="D94" s="21">
        <f t="shared" ref="D94:F94" si="20">D95</f>
        <v>0</v>
      </c>
      <c r="E94" s="21">
        <f t="shared" si="20"/>
        <v>0</v>
      </c>
      <c r="F94" s="21">
        <f t="shared" si="20"/>
        <v>0</v>
      </c>
      <c r="BL94" s="31"/>
      <c r="BM94" s="31"/>
      <c r="BN94" s="31"/>
      <c r="CF94" s="31"/>
    </row>
    <row r="95" spans="1:157" x14ac:dyDescent="0.2">
      <c r="A95" s="19" t="s">
        <v>173</v>
      </c>
      <c r="B95" s="32" t="s">
        <v>491</v>
      </c>
      <c r="C95" s="140">
        <v>0</v>
      </c>
      <c r="D95" s="140">
        <v>0</v>
      </c>
      <c r="E95" s="20">
        <v>0</v>
      </c>
      <c r="F95" s="20">
        <v>0</v>
      </c>
      <c r="BL95" s="31"/>
      <c r="BM95" s="31"/>
      <c r="BN95" s="31"/>
      <c r="CF95" s="31"/>
    </row>
    <row r="96" spans="1:157" ht="38.25" x14ac:dyDescent="0.2">
      <c r="A96" s="19" t="s">
        <v>175</v>
      </c>
      <c r="B96" s="33" t="s">
        <v>172</v>
      </c>
      <c r="C96" s="21">
        <f>C97+C98</f>
        <v>0</v>
      </c>
      <c r="D96" s="21">
        <f>D97+D98</f>
        <v>0</v>
      </c>
      <c r="E96" s="21">
        <f>E97+E98</f>
        <v>0</v>
      </c>
      <c r="F96" s="21">
        <f>F97+F98</f>
        <v>0</v>
      </c>
      <c r="BL96" s="31"/>
      <c r="BM96" s="31"/>
      <c r="BN96" s="31"/>
      <c r="CF96" s="31"/>
    </row>
    <row r="97" spans="1:84" x14ac:dyDescent="0.2">
      <c r="A97" s="19" t="s">
        <v>176</v>
      </c>
      <c r="B97" s="32" t="s">
        <v>174</v>
      </c>
      <c r="C97" s="140">
        <v>0</v>
      </c>
      <c r="D97" s="140">
        <v>0</v>
      </c>
      <c r="E97" s="140">
        <v>0</v>
      </c>
      <c r="F97" s="140">
        <v>0</v>
      </c>
      <c r="BL97" s="31"/>
      <c r="BM97" s="31"/>
      <c r="BN97" s="31"/>
      <c r="CF97" s="31"/>
    </row>
    <row r="98" spans="1:84" x14ac:dyDescent="0.2">
      <c r="A98" s="19" t="s">
        <v>492</v>
      </c>
      <c r="B98" s="32" t="s">
        <v>477</v>
      </c>
      <c r="C98" s="140">
        <v>0</v>
      </c>
      <c r="D98" s="140">
        <v>0</v>
      </c>
      <c r="E98" s="140">
        <v>0</v>
      </c>
      <c r="F98" s="140">
        <v>0</v>
      </c>
      <c r="BL98" s="31"/>
      <c r="BM98" s="31"/>
      <c r="BN98" s="31"/>
      <c r="CF98" s="31"/>
    </row>
    <row r="99" spans="1:84" ht="25.5" x14ac:dyDescent="0.2">
      <c r="A99" s="19" t="s">
        <v>495</v>
      </c>
      <c r="B99" s="123" t="s">
        <v>493</v>
      </c>
      <c r="C99" s="21">
        <f>C100</f>
        <v>0</v>
      </c>
      <c r="D99" s="21">
        <f t="shared" ref="D99:F99" si="21">D100</f>
        <v>0</v>
      </c>
      <c r="E99" s="21">
        <f t="shared" si="21"/>
        <v>0</v>
      </c>
      <c r="F99" s="21">
        <f t="shared" si="21"/>
        <v>0</v>
      </c>
      <c r="BL99" s="31"/>
      <c r="BM99" s="31"/>
      <c r="BN99" s="31"/>
      <c r="CF99" s="31"/>
    </row>
    <row r="100" spans="1:84" x14ac:dyDescent="0.2">
      <c r="A100" s="19" t="s">
        <v>496</v>
      </c>
      <c r="B100" s="32" t="s">
        <v>494</v>
      </c>
      <c r="C100" s="140">
        <v>0</v>
      </c>
      <c r="D100" s="140">
        <v>0</v>
      </c>
      <c r="E100" s="140">
        <v>0</v>
      </c>
      <c r="F100" s="140">
        <v>0</v>
      </c>
      <c r="BL100" s="31"/>
      <c r="BM100" s="31"/>
      <c r="BN100" s="31"/>
      <c r="CF100" s="31"/>
    </row>
    <row r="101" spans="1:84" ht="25.5" x14ac:dyDescent="0.2">
      <c r="A101" s="34" t="s">
        <v>177</v>
      </c>
      <c r="B101" s="35" t="s">
        <v>178</v>
      </c>
      <c r="C101" s="21">
        <f>C102+C104</f>
        <v>0</v>
      </c>
      <c r="D101" s="21">
        <f>D102+D104</f>
        <v>0</v>
      </c>
      <c r="E101" s="21">
        <f>E102+E104</f>
        <v>0</v>
      </c>
      <c r="F101" s="21">
        <f>F102+F104</f>
        <v>0</v>
      </c>
      <c r="BL101" s="31"/>
      <c r="BM101" s="31"/>
      <c r="BN101" s="31"/>
      <c r="CF101" s="31"/>
    </row>
    <row r="102" spans="1:84" ht="38.25" x14ac:dyDescent="0.2">
      <c r="A102" s="19" t="s">
        <v>179</v>
      </c>
      <c r="B102" s="35" t="s">
        <v>172</v>
      </c>
      <c r="C102" s="21">
        <f>C103</f>
        <v>0</v>
      </c>
      <c r="D102" s="21">
        <f t="shared" ref="D102:F102" si="22">D103</f>
        <v>0</v>
      </c>
      <c r="E102" s="21">
        <f t="shared" si="22"/>
        <v>0</v>
      </c>
      <c r="F102" s="21">
        <f t="shared" si="22"/>
        <v>0</v>
      </c>
      <c r="BL102" s="31"/>
      <c r="BM102" s="31"/>
      <c r="BN102" s="31"/>
      <c r="CF102" s="31"/>
    </row>
    <row r="103" spans="1:84" ht="26.25" customHeight="1" x14ac:dyDescent="0.2">
      <c r="A103" s="19" t="s">
        <v>497</v>
      </c>
      <c r="B103" s="19" t="s">
        <v>180</v>
      </c>
      <c r="C103" s="140">
        <v>0</v>
      </c>
      <c r="D103" s="140">
        <v>0</v>
      </c>
      <c r="E103" s="140">
        <v>0</v>
      </c>
      <c r="F103" s="140">
        <v>0</v>
      </c>
      <c r="BL103" s="31"/>
      <c r="BM103" s="31"/>
      <c r="BN103" s="31"/>
      <c r="CF103" s="31"/>
    </row>
    <row r="104" spans="1:84" x14ac:dyDescent="0.2">
      <c r="A104" s="38"/>
      <c r="B104" s="36" t="s">
        <v>181</v>
      </c>
      <c r="C104" s="21">
        <f>C105+C108</f>
        <v>0</v>
      </c>
      <c r="D104" s="21">
        <f t="shared" ref="D104:F104" si="23">D105+D108</f>
        <v>0</v>
      </c>
      <c r="E104" s="21">
        <f t="shared" si="23"/>
        <v>0</v>
      </c>
      <c r="F104" s="21">
        <f t="shared" si="23"/>
        <v>0</v>
      </c>
      <c r="BL104" s="31"/>
      <c r="BM104" s="31"/>
      <c r="BN104" s="31"/>
      <c r="CF104" s="31"/>
    </row>
    <row r="105" spans="1:84" x14ac:dyDescent="0.2">
      <c r="A105" s="19" t="s">
        <v>182</v>
      </c>
      <c r="B105" s="36" t="s">
        <v>183</v>
      </c>
      <c r="C105" s="21">
        <f t="shared" ref="C105:F106" si="24">C106</f>
        <v>0</v>
      </c>
      <c r="D105" s="21">
        <f t="shared" si="24"/>
        <v>0</v>
      </c>
      <c r="E105" s="21">
        <f t="shared" si="24"/>
        <v>0</v>
      </c>
      <c r="F105" s="21">
        <f t="shared" si="24"/>
        <v>0</v>
      </c>
      <c r="BL105" s="31"/>
      <c r="BM105" s="31"/>
      <c r="BN105" s="31"/>
      <c r="CF105" s="31"/>
    </row>
    <row r="106" spans="1:84" ht="25.5" x14ac:dyDescent="0.2">
      <c r="A106" s="19" t="s">
        <v>184</v>
      </c>
      <c r="B106" s="36" t="s">
        <v>185</v>
      </c>
      <c r="C106" s="21">
        <f t="shared" si="24"/>
        <v>0</v>
      </c>
      <c r="D106" s="21">
        <f t="shared" si="24"/>
        <v>0</v>
      </c>
      <c r="E106" s="21">
        <f t="shared" si="24"/>
        <v>0</v>
      </c>
      <c r="F106" s="21">
        <f t="shared" si="24"/>
        <v>0</v>
      </c>
      <c r="BL106" s="31"/>
      <c r="BM106" s="31"/>
      <c r="BN106" s="31"/>
      <c r="CF106" s="31"/>
    </row>
    <row r="107" spans="1:84" x14ac:dyDescent="0.2">
      <c r="A107" s="19" t="s">
        <v>186</v>
      </c>
      <c r="B107" s="37" t="s">
        <v>187</v>
      </c>
      <c r="C107" s="140">
        <v>0</v>
      </c>
      <c r="D107" s="140">
        <v>0</v>
      </c>
      <c r="E107" s="20">
        <v>0</v>
      </c>
      <c r="F107" s="140">
        <v>0</v>
      </c>
      <c r="CF107" s="31"/>
    </row>
    <row r="108" spans="1:84" x14ac:dyDescent="0.2">
      <c r="A108" s="19" t="s">
        <v>515</v>
      </c>
      <c r="B108" s="37" t="s">
        <v>513</v>
      </c>
      <c r="C108" s="18">
        <f>C109</f>
        <v>0</v>
      </c>
      <c r="D108" s="18">
        <f t="shared" ref="D108:F108" si="25">D109</f>
        <v>0</v>
      </c>
      <c r="E108" s="18">
        <f t="shared" si="25"/>
        <v>0</v>
      </c>
      <c r="F108" s="18">
        <f t="shared" si="25"/>
        <v>0</v>
      </c>
      <c r="CF108" s="31"/>
    </row>
    <row r="109" spans="1:84" x14ac:dyDescent="0.2">
      <c r="A109" s="19" t="s">
        <v>516</v>
      </c>
      <c r="B109" s="37" t="s">
        <v>514</v>
      </c>
      <c r="C109" s="140">
        <v>0</v>
      </c>
      <c r="D109" s="140">
        <v>0</v>
      </c>
      <c r="E109" s="20"/>
      <c r="F109" s="21"/>
      <c r="CF109" s="31"/>
    </row>
    <row r="110" spans="1:84" ht="12" customHeight="1" x14ac:dyDescent="0.2">
      <c r="A110" s="35" t="s">
        <v>188</v>
      </c>
      <c r="B110" s="35" t="s">
        <v>189</v>
      </c>
      <c r="C110" s="21">
        <f t="shared" ref="C110:F110" si="26">C111</f>
        <v>0</v>
      </c>
      <c r="D110" s="21">
        <f t="shared" si="26"/>
        <v>0</v>
      </c>
      <c r="E110" s="21">
        <f t="shared" si="26"/>
        <v>4627261</v>
      </c>
      <c r="F110" s="21">
        <f t="shared" si="26"/>
        <v>4075820</v>
      </c>
      <c r="CF110" s="31"/>
    </row>
    <row r="111" spans="1:84" ht="25.5" x14ac:dyDescent="0.2">
      <c r="A111" s="19" t="s">
        <v>190</v>
      </c>
      <c r="B111" s="19" t="s">
        <v>191</v>
      </c>
      <c r="C111" s="140">
        <v>0</v>
      </c>
      <c r="D111" s="140">
        <v>0</v>
      </c>
      <c r="E111" s="20">
        <v>4627261</v>
      </c>
      <c r="F111" s="20">
        <v>4075820</v>
      </c>
      <c r="CF111" s="31"/>
    </row>
    <row r="112" spans="1:84" x14ac:dyDescent="0.2">
      <c r="CF112" s="31"/>
    </row>
    <row r="113" spans="2:84" x14ac:dyDescent="0.2">
      <c r="CF113" s="31"/>
    </row>
    <row r="114" spans="2:84" x14ac:dyDescent="0.2">
      <c r="B114" s="197" t="s">
        <v>531</v>
      </c>
      <c r="C114" s="198"/>
      <c r="D114" s="198" t="s">
        <v>532</v>
      </c>
      <c r="E114" s="197"/>
      <c r="CF114" s="31"/>
    </row>
    <row r="115" spans="2:84" x14ac:dyDescent="0.2">
      <c r="B115" s="197"/>
      <c r="C115" s="198"/>
      <c r="D115" s="198"/>
      <c r="E115" s="197"/>
      <c r="CF115" s="31"/>
    </row>
    <row r="116" spans="2:84" x14ac:dyDescent="0.2">
      <c r="CF116" s="31"/>
    </row>
    <row r="117" spans="2:84" x14ac:dyDescent="0.2">
      <c r="CF117" s="31"/>
    </row>
    <row r="118" spans="2:84" x14ac:dyDescent="0.2">
      <c r="CF118" s="31"/>
    </row>
    <row r="119" spans="2:84" x14ac:dyDescent="0.2">
      <c r="CF119" s="31"/>
    </row>
    <row r="120" spans="2:84" x14ac:dyDescent="0.2">
      <c r="CF120" s="31"/>
    </row>
    <row r="121" spans="2:84" x14ac:dyDescent="0.2">
      <c r="CF121" s="31"/>
    </row>
    <row r="122" spans="2:84" x14ac:dyDescent="0.2">
      <c r="CF122" s="31"/>
    </row>
    <row r="123" spans="2:84" x14ac:dyDescent="0.2">
      <c r="CF123" s="31"/>
    </row>
    <row r="124" spans="2:84" x14ac:dyDescent="0.2">
      <c r="CF124" s="31"/>
    </row>
    <row r="125" spans="2:84" x14ac:dyDescent="0.2">
      <c r="CF125" s="31"/>
    </row>
    <row r="126" spans="2:84" x14ac:dyDescent="0.2">
      <c r="CF126" s="31"/>
    </row>
    <row r="127" spans="2:84" x14ac:dyDescent="0.2">
      <c r="CF127" s="31"/>
    </row>
    <row r="128" spans="2:84" x14ac:dyDescent="0.2">
      <c r="CF128" s="31"/>
    </row>
    <row r="129" spans="84:84" x14ac:dyDescent="0.2">
      <c r="CF129" s="31"/>
    </row>
    <row r="130" spans="84:84" x14ac:dyDescent="0.2">
      <c r="CF130" s="31"/>
    </row>
    <row r="131" spans="84:84" x14ac:dyDescent="0.2">
      <c r="CF131" s="31"/>
    </row>
    <row r="132" spans="84:84" x14ac:dyDescent="0.2">
      <c r="CF132" s="31"/>
    </row>
    <row r="133" spans="84:84" x14ac:dyDescent="0.2">
      <c r="CF133" s="31"/>
    </row>
    <row r="134" spans="84:84" x14ac:dyDescent="0.2">
      <c r="CF134" s="31"/>
    </row>
    <row r="135" spans="84:84" x14ac:dyDescent="0.2">
      <c r="CF135" s="31"/>
    </row>
    <row r="136" spans="84:84" x14ac:dyDescent="0.2">
      <c r="CF136" s="31"/>
    </row>
    <row r="137" spans="84:84" x14ac:dyDescent="0.2">
      <c r="CF137" s="31"/>
    </row>
    <row r="138" spans="84:84" x14ac:dyDescent="0.2">
      <c r="CF138" s="31"/>
    </row>
    <row r="139" spans="84:84" x14ac:dyDescent="0.2">
      <c r="CF139" s="31"/>
    </row>
    <row r="140" spans="84:84" x14ac:dyDescent="0.2">
      <c r="CF140" s="31"/>
    </row>
    <row r="141" spans="84:84" x14ac:dyDescent="0.2">
      <c r="CF141" s="31"/>
    </row>
    <row r="142" spans="84:84" x14ac:dyDescent="0.2">
      <c r="CF142" s="31"/>
    </row>
    <row r="143" spans="84:84" x14ac:dyDescent="0.2">
      <c r="CF143" s="31"/>
    </row>
    <row r="144" spans="84:84" x14ac:dyDescent="0.2">
      <c r="CF144" s="31"/>
    </row>
    <row r="145" spans="1:84" s="6" customFormat="1" x14ac:dyDescent="0.2">
      <c r="A145" s="39"/>
      <c r="B145" s="11"/>
      <c r="C145" s="40"/>
      <c r="D145" s="40"/>
      <c r="E145" s="11"/>
      <c r="F145" s="11"/>
      <c r="CF145" s="31"/>
    </row>
    <row r="146" spans="1:84" s="6" customFormat="1" x14ac:dyDescent="0.2">
      <c r="A146" s="39"/>
      <c r="B146" s="11"/>
      <c r="C146" s="40"/>
      <c r="D146" s="40"/>
      <c r="E146" s="11"/>
      <c r="F146" s="11"/>
      <c r="CF146" s="31"/>
    </row>
    <row r="147" spans="1:84" s="6" customFormat="1" x14ac:dyDescent="0.2">
      <c r="A147" s="39"/>
      <c r="B147" s="11"/>
      <c r="C147" s="40"/>
      <c r="D147" s="40"/>
      <c r="E147" s="11"/>
      <c r="F147" s="11"/>
      <c r="CF147" s="31"/>
    </row>
    <row r="148" spans="1:84" s="6" customFormat="1" x14ac:dyDescent="0.2">
      <c r="A148" s="39"/>
      <c r="B148" s="11"/>
      <c r="C148" s="40"/>
      <c r="D148" s="40"/>
      <c r="E148" s="11"/>
      <c r="F148" s="11"/>
      <c r="CF148" s="31"/>
    </row>
    <row r="149" spans="1:84" s="6" customFormat="1" x14ac:dyDescent="0.2">
      <c r="A149" s="39"/>
      <c r="B149" s="11"/>
      <c r="C149" s="40"/>
      <c r="D149" s="40"/>
      <c r="E149" s="11"/>
      <c r="F149" s="11"/>
      <c r="CF149" s="31"/>
    </row>
    <row r="150" spans="1:84" s="6" customFormat="1" x14ac:dyDescent="0.2">
      <c r="A150" s="39"/>
      <c r="B150" s="11"/>
      <c r="C150" s="40"/>
      <c r="D150" s="40"/>
      <c r="E150" s="11"/>
      <c r="F150" s="11"/>
      <c r="CF150" s="31"/>
    </row>
    <row r="151" spans="1:84" s="6" customFormat="1" x14ac:dyDescent="0.2">
      <c r="A151" s="39"/>
      <c r="B151" s="11"/>
      <c r="C151" s="40"/>
      <c r="D151" s="40"/>
      <c r="E151" s="11"/>
      <c r="F151" s="11"/>
      <c r="CF151" s="31"/>
    </row>
    <row r="152" spans="1:84" s="6" customFormat="1" x14ac:dyDescent="0.2">
      <c r="A152" s="39"/>
      <c r="B152" s="11"/>
      <c r="C152" s="40"/>
      <c r="D152" s="40"/>
      <c r="E152" s="11"/>
      <c r="F152" s="11"/>
      <c r="CF152" s="31"/>
    </row>
    <row r="153" spans="1:84" s="6" customFormat="1" x14ac:dyDescent="0.2">
      <c r="A153" s="39"/>
      <c r="B153" s="11"/>
      <c r="C153" s="40"/>
      <c r="D153" s="40"/>
      <c r="E153" s="11"/>
      <c r="F153" s="11"/>
      <c r="CF153" s="31"/>
    </row>
    <row r="154" spans="1:84" s="6" customFormat="1" x14ac:dyDescent="0.2">
      <c r="A154" s="39"/>
      <c r="B154" s="11"/>
      <c r="C154" s="40"/>
      <c r="D154" s="40"/>
      <c r="E154" s="11"/>
      <c r="F154" s="11"/>
      <c r="CF154" s="31"/>
    </row>
    <row r="155" spans="1:84" s="6" customFormat="1" x14ac:dyDescent="0.2">
      <c r="A155" s="39"/>
      <c r="B155" s="11"/>
      <c r="C155" s="40"/>
      <c r="D155" s="40"/>
      <c r="E155" s="11"/>
      <c r="F155" s="11"/>
      <c r="CF155" s="31"/>
    </row>
    <row r="156" spans="1:84" s="6" customFormat="1" x14ac:dyDescent="0.2">
      <c r="A156" s="39"/>
      <c r="B156" s="11"/>
      <c r="C156" s="40"/>
      <c r="D156" s="40"/>
      <c r="E156" s="11"/>
      <c r="F156" s="11"/>
      <c r="CF156" s="31"/>
    </row>
  </sheetData>
  <protectedRanges>
    <protectedRange sqref="E86:F87 C24:F24 C56:F56 E30:F51 E67:F67 E91:F93 E55:F55 C70:F71 C85:F85 E95:F95 E25:F27 E75:F84 E17:F23 C58:F58" name="Zonă1" securityDescriptor="O:WDG:WDD:(A;;CC;;;AN)(A;;CC;;;AU)(A;;CC;;;WD)"/>
  </protectedRanges>
  <mergeCells count="30">
    <mergeCell ref="EP4:ET4"/>
    <mergeCell ref="EU4:EY4"/>
    <mergeCell ref="DL4:DP4"/>
    <mergeCell ref="DQ4:DU4"/>
    <mergeCell ref="DV4:DZ4"/>
    <mergeCell ref="EA4:EE4"/>
    <mergeCell ref="EF4:EJ4"/>
    <mergeCell ref="EK4:EO4"/>
    <mergeCell ref="DG4:DK4"/>
    <mergeCell ref="BD4:BH4"/>
    <mergeCell ref="BI4:BM4"/>
    <mergeCell ref="BN4:BR4"/>
    <mergeCell ref="BS4:BW4"/>
    <mergeCell ref="BX4:CB4"/>
    <mergeCell ref="CC4:CG4"/>
    <mergeCell ref="CH4:CL4"/>
    <mergeCell ref="CM4:CQ4"/>
    <mergeCell ref="CR4:CV4"/>
    <mergeCell ref="CW4:DA4"/>
    <mergeCell ref="DB4:DF4"/>
    <mergeCell ref="AY4:BC4"/>
    <mergeCell ref="G4:J4"/>
    <mergeCell ref="K4:O4"/>
    <mergeCell ref="P4:T4"/>
    <mergeCell ref="U4:Y4"/>
    <mergeCell ref="Z4:AD4"/>
    <mergeCell ref="AE4:AI4"/>
    <mergeCell ref="AJ4:AN4"/>
    <mergeCell ref="AO4:AS4"/>
    <mergeCell ref="AT4:AX4"/>
  </mergeCells>
  <pageMargins left="0.75" right="0.75" top="1" bottom="1" header="0.5" footer="0.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IM357"/>
  <sheetViews>
    <sheetView tabSelected="1" zoomScale="110" zoomScaleNormal="110" workbookViewId="0">
      <pane xSplit="3" ySplit="6" topLeftCell="D349" activePane="bottomRight" state="frozen"/>
      <selection activeCell="G7" sqref="G7:H290"/>
      <selection pane="topRight" activeCell="G7" sqref="G7:H290"/>
      <selection pane="bottomLeft" activeCell="G7" sqref="G7:H290"/>
      <selection pane="bottomRight" activeCell="G361" sqref="G361"/>
    </sheetView>
  </sheetViews>
  <sheetFormatPr defaultRowHeight="15" x14ac:dyDescent="0.3"/>
  <cols>
    <col min="1" max="1" width="14.42578125" style="41" customWidth="1"/>
    <col min="2" max="2" width="71.7109375" style="43" customWidth="1"/>
    <col min="3" max="3" width="0.140625" style="43" customWidth="1"/>
    <col min="4" max="4" width="15.5703125" style="43" customWidth="1"/>
    <col min="5" max="5" width="17.140625" style="43" customWidth="1"/>
    <col min="6" max="6" width="17" style="43" customWidth="1"/>
    <col min="7" max="7" width="16.5703125" style="43" customWidth="1"/>
    <col min="8" max="8" width="16.7109375" style="43" customWidth="1"/>
    <col min="9" max="9" width="16.42578125" style="57" customWidth="1"/>
    <col min="10" max="13" width="9.140625" style="57"/>
    <col min="14" max="16384" width="9.140625" style="44"/>
  </cols>
  <sheetData>
    <row r="1" spans="1:13" ht="20.25" x14ac:dyDescent="0.35">
      <c r="B1" s="110" t="s">
        <v>534</v>
      </c>
      <c r="C1" s="42"/>
    </row>
    <row r="2" spans="1:13" x14ac:dyDescent="0.3">
      <c r="B2" s="42"/>
      <c r="C2" s="42"/>
    </row>
    <row r="3" spans="1:13" x14ac:dyDescent="0.3">
      <c r="B3" s="42"/>
      <c r="C3" s="42"/>
      <c r="D3" s="45"/>
    </row>
    <row r="4" spans="1:13" x14ac:dyDescent="0.3">
      <c r="D4" s="46"/>
      <c r="E4" s="139"/>
      <c r="F4" s="139"/>
      <c r="G4" s="139"/>
      <c r="H4" s="139"/>
    </row>
    <row r="5" spans="1:13" s="50" customFormat="1" ht="84.75" customHeight="1" x14ac:dyDescent="0.3">
      <c r="A5" s="47"/>
      <c r="B5" s="48" t="s">
        <v>2</v>
      </c>
      <c r="C5" s="48"/>
      <c r="D5" s="48" t="s">
        <v>192</v>
      </c>
      <c r="E5" s="49" t="s">
        <v>193</v>
      </c>
      <c r="F5" s="49" t="s">
        <v>194</v>
      </c>
      <c r="G5" s="48" t="s">
        <v>195</v>
      </c>
      <c r="H5" s="48" t="s">
        <v>196</v>
      </c>
      <c r="I5" s="57"/>
      <c r="J5" s="57"/>
      <c r="K5" s="57"/>
      <c r="L5" s="57"/>
      <c r="M5" s="57"/>
    </row>
    <row r="6" spans="1:13" x14ac:dyDescent="0.3">
      <c r="A6" s="51"/>
      <c r="B6" s="52" t="s">
        <v>197</v>
      </c>
      <c r="C6" s="52"/>
      <c r="D6" s="53"/>
      <c r="E6" s="53"/>
      <c r="F6" s="53"/>
      <c r="G6" s="53"/>
      <c r="H6" s="53"/>
    </row>
    <row r="7" spans="1:13" s="57" customFormat="1" ht="16.5" customHeight="1" x14ac:dyDescent="0.3">
      <c r="A7" s="54" t="s">
        <v>198</v>
      </c>
      <c r="B7" s="55" t="s">
        <v>199</v>
      </c>
      <c r="C7" s="112">
        <f t="shared" ref="C7" si="0">+C8+C18</f>
        <v>0</v>
      </c>
      <c r="D7" s="112">
        <f t="shared" ref="D7:H7" si="1">+D8+D18</f>
        <v>1651017200</v>
      </c>
      <c r="E7" s="112">
        <f t="shared" si="1"/>
        <v>1614015760</v>
      </c>
      <c r="F7" s="112">
        <f t="shared" si="1"/>
        <v>1614015760</v>
      </c>
      <c r="G7" s="112">
        <f t="shared" si="1"/>
        <v>1611632512</v>
      </c>
      <c r="H7" s="112">
        <f t="shared" si="1"/>
        <v>105073536</v>
      </c>
      <c r="I7" s="200"/>
    </row>
    <row r="8" spans="1:13" s="57" customFormat="1" x14ac:dyDescent="0.3">
      <c r="A8" s="54" t="s">
        <v>200</v>
      </c>
      <c r="B8" s="58" t="s">
        <v>201</v>
      </c>
      <c r="C8" s="113">
        <f t="shared" ref="C8:H8" si="2">+C9+C10+C14+C11+C12+C16+C292+C15+C13+C17</f>
        <v>0</v>
      </c>
      <c r="D8" s="113">
        <f t="shared" si="2"/>
        <v>1651017200</v>
      </c>
      <c r="E8" s="113">
        <f t="shared" si="2"/>
        <v>1614015760</v>
      </c>
      <c r="F8" s="113">
        <f t="shared" si="2"/>
        <v>1614015760</v>
      </c>
      <c r="G8" s="113">
        <f t="shared" si="2"/>
        <v>1611632512</v>
      </c>
      <c r="H8" s="113">
        <f t="shared" si="2"/>
        <v>105073536</v>
      </c>
      <c r="I8" s="200"/>
    </row>
    <row r="9" spans="1:13" s="57" customFormat="1" x14ac:dyDescent="0.3">
      <c r="A9" s="54" t="s">
        <v>202</v>
      </c>
      <c r="B9" s="58" t="s">
        <v>203</v>
      </c>
      <c r="C9" s="113">
        <f t="shared" ref="C9" si="3">+C25</f>
        <v>0</v>
      </c>
      <c r="D9" s="113">
        <f t="shared" ref="D9:H9" si="4">+D25</f>
        <v>10637940</v>
      </c>
      <c r="E9" s="113">
        <f t="shared" si="4"/>
        <v>10637940</v>
      </c>
      <c r="F9" s="113">
        <f t="shared" si="4"/>
        <v>10637940</v>
      </c>
      <c r="G9" s="113">
        <f t="shared" si="4"/>
        <v>10617290</v>
      </c>
      <c r="H9" s="113">
        <f t="shared" si="4"/>
        <v>941106</v>
      </c>
      <c r="I9" s="200"/>
    </row>
    <row r="10" spans="1:13" s="57" customFormat="1" ht="16.5" customHeight="1" x14ac:dyDescent="0.3">
      <c r="A10" s="54" t="s">
        <v>204</v>
      </c>
      <c r="B10" s="58" t="s">
        <v>205</v>
      </c>
      <c r="C10" s="113">
        <f>+C45</f>
        <v>0</v>
      </c>
      <c r="D10" s="113">
        <f t="shared" ref="D10:H10" si="5">+D45</f>
        <v>1190225810</v>
      </c>
      <c r="E10" s="113">
        <f t="shared" si="5"/>
        <v>1153224370</v>
      </c>
      <c r="F10" s="113">
        <f t="shared" si="5"/>
        <v>1153224370</v>
      </c>
      <c r="G10" s="113">
        <f t="shared" si="5"/>
        <v>1152799044</v>
      </c>
      <c r="H10" s="113">
        <f t="shared" si="5"/>
        <v>68168909</v>
      </c>
      <c r="I10" s="200"/>
    </row>
    <row r="11" spans="1:13" s="57" customFormat="1" x14ac:dyDescent="0.3">
      <c r="A11" s="54" t="s">
        <v>206</v>
      </c>
      <c r="B11" s="58" t="s">
        <v>207</v>
      </c>
      <c r="C11" s="113">
        <f>+C73</f>
        <v>0</v>
      </c>
      <c r="D11" s="113">
        <f t="shared" ref="D11:H11" si="6">+D73</f>
        <v>0</v>
      </c>
      <c r="E11" s="113">
        <f t="shared" si="6"/>
        <v>0</v>
      </c>
      <c r="F11" s="113">
        <f t="shared" si="6"/>
        <v>0</v>
      </c>
      <c r="G11" s="113">
        <f t="shared" si="6"/>
        <v>0</v>
      </c>
      <c r="H11" s="113">
        <f t="shared" si="6"/>
        <v>0</v>
      </c>
      <c r="I11" s="200"/>
    </row>
    <row r="12" spans="1:13" s="57" customFormat="1" ht="30" x14ac:dyDescent="0.3">
      <c r="A12" s="54" t="s">
        <v>208</v>
      </c>
      <c r="B12" s="58" t="s">
        <v>209</v>
      </c>
      <c r="C12" s="113">
        <f>C293</f>
        <v>0</v>
      </c>
      <c r="D12" s="113">
        <f t="shared" ref="D12:H12" si="7">D293</f>
        <v>386205580</v>
      </c>
      <c r="E12" s="113">
        <f t="shared" si="7"/>
        <v>386205580</v>
      </c>
      <c r="F12" s="113">
        <f t="shared" si="7"/>
        <v>386205580</v>
      </c>
      <c r="G12" s="113">
        <f t="shared" si="7"/>
        <v>385902491</v>
      </c>
      <c r="H12" s="113">
        <f t="shared" si="7"/>
        <v>34794948</v>
      </c>
      <c r="I12" s="200"/>
    </row>
    <row r="13" spans="1:13" s="57" customFormat="1" ht="30" x14ac:dyDescent="0.3">
      <c r="A13" s="54"/>
      <c r="B13" s="58" t="s">
        <v>498</v>
      </c>
      <c r="C13" s="113">
        <f>C324</f>
        <v>0</v>
      </c>
      <c r="D13" s="113">
        <f t="shared" ref="D13:H13" si="8">D324</f>
        <v>0</v>
      </c>
      <c r="E13" s="113">
        <f t="shared" si="8"/>
        <v>0</v>
      </c>
      <c r="F13" s="113">
        <f t="shared" si="8"/>
        <v>0</v>
      </c>
      <c r="G13" s="113">
        <f t="shared" si="8"/>
        <v>0</v>
      </c>
      <c r="H13" s="113">
        <f t="shared" si="8"/>
        <v>0</v>
      </c>
      <c r="I13" s="200"/>
    </row>
    <row r="14" spans="1:13" s="57" customFormat="1" ht="16.5" customHeight="1" x14ac:dyDescent="0.3">
      <c r="A14" s="54" t="s">
        <v>210</v>
      </c>
      <c r="B14" s="58" t="s">
        <v>211</v>
      </c>
      <c r="C14" s="113">
        <f>C315</f>
        <v>0</v>
      </c>
      <c r="D14" s="113">
        <f t="shared" ref="D14:H14" si="9">D315</f>
        <v>63846980</v>
      </c>
      <c r="E14" s="113">
        <f t="shared" si="9"/>
        <v>63846980</v>
      </c>
      <c r="F14" s="113">
        <f t="shared" si="9"/>
        <v>63846980</v>
      </c>
      <c r="G14" s="113">
        <f t="shared" si="9"/>
        <v>63720478</v>
      </c>
      <c r="H14" s="113">
        <f t="shared" si="9"/>
        <v>1484335</v>
      </c>
      <c r="I14" s="200"/>
    </row>
    <row r="15" spans="1:13" s="57" customFormat="1" ht="30" x14ac:dyDescent="0.3">
      <c r="A15" s="54" t="s">
        <v>212</v>
      </c>
      <c r="B15" s="58" t="s">
        <v>213</v>
      </c>
      <c r="C15" s="113">
        <f>C331</f>
        <v>0</v>
      </c>
      <c r="D15" s="113">
        <f t="shared" ref="D15:H15" si="10">D331</f>
        <v>0</v>
      </c>
      <c r="E15" s="113">
        <f t="shared" si="10"/>
        <v>0</v>
      </c>
      <c r="F15" s="113">
        <f t="shared" si="10"/>
        <v>0</v>
      </c>
      <c r="G15" s="113">
        <f t="shared" si="10"/>
        <v>0</v>
      </c>
      <c r="H15" s="113">
        <f t="shared" si="10"/>
        <v>0</v>
      </c>
      <c r="I15" s="200"/>
    </row>
    <row r="16" spans="1:13" s="57" customFormat="1" ht="16.5" customHeight="1" x14ac:dyDescent="0.3">
      <c r="A16" s="54" t="s">
        <v>214</v>
      </c>
      <c r="B16" s="58" t="s">
        <v>215</v>
      </c>
      <c r="C16" s="113">
        <f>C76</f>
        <v>0</v>
      </c>
      <c r="D16" s="113">
        <f t="shared" ref="D16:H16" si="11">D76</f>
        <v>100890</v>
      </c>
      <c r="E16" s="113">
        <f t="shared" si="11"/>
        <v>100890</v>
      </c>
      <c r="F16" s="113">
        <f t="shared" si="11"/>
        <v>100890</v>
      </c>
      <c r="G16" s="113">
        <f t="shared" si="11"/>
        <v>98186</v>
      </c>
      <c r="H16" s="113">
        <f t="shared" si="11"/>
        <v>6290</v>
      </c>
      <c r="I16" s="200"/>
    </row>
    <row r="17" spans="1:240" s="57" customFormat="1" ht="30" x14ac:dyDescent="0.3">
      <c r="A17" s="54"/>
      <c r="B17" s="58" t="s">
        <v>499</v>
      </c>
      <c r="C17" s="113">
        <f>C335</f>
        <v>0</v>
      </c>
      <c r="D17" s="113">
        <f t="shared" ref="D17:H17" si="12">D335</f>
        <v>0</v>
      </c>
      <c r="E17" s="113">
        <f t="shared" si="12"/>
        <v>0</v>
      </c>
      <c r="F17" s="113">
        <f t="shared" si="12"/>
        <v>0</v>
      </c>
      <c r="G17" s="113">
        <f t="shared" si="12"/>
        <v>0</v>
      </c>
      <c r="H17" s="113">
        <f t="shared" si="12"/>
        <v>0</v>
      </c>
      <c r="I17" s="200"/>
    </row>
    <row r="18" spans="1:240" s="57" customFormat="1" ht="16.5" customHeight="1" x14ac:dyDescent="0.3">
      <c r="A18" s="54" t="s">
        <v>216</v>
      </c>
      <c r="B18" s="58" t="s">
        <v>217</v>
      </c>
      <c r="C18" s="113">
        <f>C79</f>
        <v>0</v>
      </c>
      <c r="D18" s="113">
        <f t="shared" ref="D18:H18" si="13">D79</f>
        <v>0</v>
      </c>
      <c r="E18" s="113">
        <f t="shared" si="13"/>
        <v>0</v>
      </c>
      <c r="F18" s="113">
        <f t="shared" si="13"/>
        <v>0</v>
      </c>
      <c r="G18" s="113">
        <f t="shared" si="13"/>
        <v>0</v>
      </c>
      <c r="H18" s="113">
        <f t="shared" si="13"/>
        <v>0</v>
      </c>
      <c r="I18" s="200"/>
    </row>
    <row r="19" spans="1:240" s="57" customFormat="1" x14ac:dyDescent="0.3">
      <c r="A19" s="54" t="s">
        <v>218</v>
      </c>
      <c r="B19" s="58" t="s">
        <v>219</v>
      </c>
      <c r="C19" s="113">
        <f>C80</f>
        <v>0</v>
      </c>
      <c r="D19" s="113">
        <f t="shared" ref="D19:H19" si="14">D80</f>
        <v>0</v>
      </c>
      <c r="E19" s="113">
        <f t="shared" si="14"/>
        <v>0</v>
      </c>
      <c r="F19" s="113">
        <f t="shared" si="14"/>
        <v>0</v>
      </c>
      <c r="G19" s="113">
        <f t="shared" si="14"/>
        <v>0</v>
      </c>
      <c r="H19" s="113">
        <f t="shared" si="14"/>
        <v>0</v>
      </c>
      <c r="I19" s="200"/>
    </row>
    <row r="20" spans="1:240" s="57" customFormat="1" ht="30" x14ac:dyDescent="0.3">
      <c r="A20" s="54" t="s">
        <v>220</v>
      </c>
      <c r="B20" s="58" t="s">
        <v>221</v>
      </c>
      <c r="C20" s="113">
        <f>C292+C323</f>
        <v>0</v>
      </c>
      <c r="D20" s="113">
        <f t="shared" ref="D20:H20" si="15">D292+D323</f>
        <v>0</v>
      </c>
      <c r="E20" s="113">
        <f t="shared" si="15"/>
        <v>0</v>
      </c>
      <c r="F20" s="113">
        <f t="shared" si="15"/>
        <v>0</v>
      </c>
      <c r="G20" s="113">
        <f t="shared" si="15"/>
        <v>-1626567</v>
      </c>
      <c r="H20" s="113">
        <f t="shared" si="15"/>
        <v>-443244</v>
      </c>
      <c r="I20" s="200"/>
    </row>
    <row r="21" spans="1:240" s="57" customFormat="1" ht="16.5" customHeight="1" x14ac:dyDescent="0.3">
      <c r="A21" s="54" t="s">
        <v>222</v>
      </c>
      <c r="B21" s="58" t="s">
        <v>223</v>
      </c>
      <c r="C21" s="113">
        <f t="shared" ref="C21" si="16">+C22+C18</f>
        <v>0</v>
      </c>
      <c r="D21" s="113">
        <f t="shared" ref="D21:H21" si="17">+D22+D18</f>
        <v>1651017200</v>
      </c>
      <c r="E21" s="113">
        <f t="shared" si="17"/>
        <v>1614015760</v>
      </c>
      <c r="F21" s="113">
        <f t="shared" si="17"/>
        <v>1614015760</v>
      </c>
      <c r="G21" s="113">
        <f t="shared" si="17"/>
        <v>1611632512</v>
      </c>
      <c r="H21" s="113">
        <f t="shared" si="17"/>
        <v>105073536</v>
      </c>
      <c r="I21" s="200"/>
    </row>
    <row r="22" spans="1:240" s="57" customFormat="1" x14ac:dyDescent="0.3">
      <c r="A22" s="54" t="s">
        <v>224</v>
      </c>
      <c r="B22" s="58" t="s">
        <v>201</v>
      </c>
      <c r="C22" s="113">
        <f t="shared" ref="C22:H22" si="18">C9+C10+C11+C12+C14+C16+C292+C15+C13+C17</f>
        <v>0</v>
      </c>
      <c r="D22" s="113">
        <f t="shared" si="18"/>
        <v>1651017200</v>
      </c>
      <c r="E22" s="113">
        <f t="shared" si="18"/>
        <v>1614015760</v>
      </c>
      <c r="F22" s="113">
        <f t="shared" si="18"/>
        <v>1614015760</v>
      </c>
      <c r="G22" s="113">
        <f t="shared" si="18"/>
        <v>1611632512</v>
      </c>
      <c r="H22" s="113">
        <f t="shared" si="18"/>
        <v>105073536</v>
      </c>
      <c r="I22" s="200"/>
    </row>
    <row r="23" spans="1:240" s="57" customFormat="1" ht="16.5" customHeight="1" x14ac:dyDescent="0.3">
      <c r="A23" s="59" t="s">
        <v>225</v>
      </c>
      <c r="B23" s="58" t="s">
        <v>226</v>
      </c>
      <c r="C23" s="113">
        <f t="shared" ref="C23:H23" si="19">+C24+C79+C292</f>
        <v>0</v>
      </c>
      <c r="D23" s="113">
        <f t="shared" si="19"/>
        <v>1587170220</v>
      </c>
      <c r="E23" s="113">
        <f t="shared" si="19"/>
        <v>1550168780</v>
      </c>
      <c r="F23" s="113">
        <f t="shared" si="19"/>
        <v>1550168780</v>
      </c>
      <c r="G23" s="113">
        <f t="shared" si="19"/>
        <v>1547912034</v>
      </c>
      <c r="H23" s="113">
        <f t="shared" si="19"/>
        <v>103589201</v>
      </c>
      <c r="I23" s="200"/>
    </row>
    <row r="24" spans="1:240" s="57" customFormat="1" ht="16.5" customHeight="1" x14ac:dyDescent="0.3">
      <c r="A24" s="54" t="s">
        <v>227</v>
      </c>
      <c r="B24" s="58" t="s">
        <v>201</v>
      </c>
      <c r="C24" s="113">
        <f t="shared" ref="C24:H24" si="20">+C25+C45+C73+C293+C76+C331+C324+C335</f>
        <v>0</v>
      </c>
      <c r="D24" s="113">
        <f t="shared" si="20"/>
        <v>1587170220</v>
      </c>
      <c r="E24" s="113">
        <f t="shared" si="20"/>
        <v>1550168780</v>
      </c>
      <c r="F24" s="113">
        <f t="shared" si="20"/>
        <v>1550168780</v>
      </c>
      <c r="G24" s="113">
        <f t="shared" si="20"/>
        <v>1549417011</v>
      </c>
      <c r="H24" s="113">
        <f t="shared" si="20"/>
        <v>103911253</v>
      </c>
      <c r="I24" s="200"/>
    </row>
    <row r="25" spans="1:240" s="57" customFormat="1" x14ac:dyDescent="0.3">
      <c r="A25" s="54" t="s">
        <v>228</v>
      </c>
      <c r="B25" s="58" t="s">
        <v>203</v>
      </c>
      <c r="C25" s="113">
        <f t="shared" ref="C25" si="21">+C26+C38+C36</f>
        <v>0</v>
      </c>
      <c r="D25" s="113">
        <f t="shared" ref="D25:H25" si="22">+D26+D38+D36</f>
        <v>10637940</v>
      </c>
      <c r="E25" s="113">
        <f t="shared" si="22"/>
        <v>10637940</v>
      </c>
      <c r="F25" s="113">
        <f t="shared" si="22"/>
        <v>10637940</v>
      </c>
      <c r="G25" s="113">
        <f t="shared" si="22"/>
        <v>10617290</v>
      </c>
      <c r="H25" s="113">
        <f t="shared" si="22"/>
        <v>941106</v>
      </c>
      <c r="I25" s="200"/>
    </row>
    <row r="26" spans="1:240" s="57" customFormat="1" ht="16.5" customHeight="1" x14ac:dyDescent="0.3">
      <c r="A26" s="54" t="s">
        <v>229</v>
      </c>
      <c r="B26" s="58" t="s">
        <v>230</v>
      </c>
      <c r="C26" s="113">
        <f t="shared" ref="C26" si="23">C27+C30+C31+C32+C34+C28+C29+C33</f>
        <v>0</v>
      </c>
      <c r="D26" s="113">
        <f t="shared" ref="D26:H26" si="24">D27+D30+D31+D32+D34+D28+D29+D33</f>
        <v>10315700</v>
      </c>
      <c r="E26" s="113">
        <f t="shared" si="24"/>
        <v>10315700</v>
      </c>
      <c r="F26" s="113">
        <f t="shared" si="24"/>
        <v>10315700</v>
      </c>
      <c r="G26" s="113">
        <f t="shared" si="24"/>
        <v>10302459</v>
      </c>
      <c r="H26" s="113">
        <f t="shared" si="24"/>
        <v>920525</v>
      </c>
      <c r="I26" s="200"/>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row>
    <row r="27" spans="1:240" s="57" customFormat="1" ht="16.5" customHeight="1" x14ac:dyDescent="0.3">
      <c r="A27" s="60" t="s">
        <v>231</v>
      </c>
      <c r="B27" s="61" t="s">
        <v>232</v>
      </c>
      <c r="C27" s="114"/>
      <c r="D27" s="141">
        <v>9138090</v>
      </c>
      <c r="E27" s="141">
        <v>9138090</v>
      </c>
      <c r="F27" s="141">
        <v>9138090</v>
      </c>
      <c r="G27" s="63">
        <v>9130114</v>
      </c>
      <c r="H27" s="63">
        <v>825531</v>
      </c>
      <c r="I27" s="200"/>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row>
    <row r="28" spans="1:240" s="57" customFormat="1" x14ac:dyDescent="0.3">
      <c r="A28" s="60" t="s">
        <v>233</v>
      </c>
      <c r="B28" s="61" t="s">
        <v>234</v>
      </c>
      <c r="C28" s="114"/>
      <c r="D28" s="141">
        <v>666520</v>
      </c>
      <c r="E28" s="141">
        <v>666520</v>
      </c>
      <c r="F28" s="141">
        <v>666520</v>
      </c>
      <c r="G28" s="63">
        <v>662906</v>
      </c>
      <c r="H28" s="63">
        <v>56835</v>
      </c>
      <c r="I28" s="200"/>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row>
    <row r="29" spans="1:240" s="57" customFormat="1" x14ac:dyDescent="0.3">
      <c r="A29" s="60" t="s">
        <v>235</v>
      </c>
      <c r="B29" s="61" t="s">
        <v>236</v>
      </c>
      <c r="C29" s="114"/>
      <c r="D29" s="141">
        <v>0</v>
      </c>
      <c r="E29" s="141">
        <v>0</v>
      </c>
      <c r="F29" s="141">
        <v>0</v>
      </c>
      <c r="G29" s="63">
        <v>0</v>
      </c>
      <c r="H29" s="63">
        <v>0</v>
      </c>
      <c r="I29" s="200"/>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row>
    <row r="30" spans="1:240" s="57" customFormat="1" ht="16.5" customHeight="1" x14ac:dyDescent="0.3">
      <c r="A30" s="60" t="s">
        <v>237</v>
      </c>
      <c r="B30" s="64" t="s">
        <v>238</v>
      </c>
      <c r="C30" s="114"/>
      <c r="D30" s="141">
        <v>198360</v>
      </c>
      <c r="E30" s="141">
        <v>198360</v>
      </c>
      <c r="F30" s="141">
        <v>198360</v>
      </c>
      <c r="G30" s="63">
        <v>198230</v>
      </c>
      <c r="H30" s="63">
        <v>14882</v>
      </c>
      <c r="I30" s="200"/>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row>
    <row r="31" spans="1:240" s="57" customFormat="1" ht="16.5" customHeight="1" x14ac:dyDescent="0.3">
      <c r="A31" s="60" t="s">
        <v>239</v>
      </c>
      <c r="B31" s="64" t="s">
        <v>240</v>
      </c>
      <c r="C31" s="114"/>
      <c r="D31" s="141">
        <v>4300</v>
      </c>
      <c r="E31" s="141">
        <v>4300</v>
      </c>
      <c r="F31" s="141">
        <v>4300</v>
      </c>
      <c r="G31" s="63">
        <v>2995</v>
      </c>
      <c r="H31" s="63">
        <v>0</v>
      </c>
      <c r="I31" s="200"/>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row>
    <row r="32" spans="1:240" ht="16.5" customHeight="1" x14ac:dyDescent="0.3">
      <c r="A32" s="60" t="s">
        <v>241</v>
      </c>
      <c r="B32" s="64" t="s">
        <v>242</v>
      </c>
      <c r="C32" s="114"/>
      <c r="D32" s="141">
        <v>0</v>
      </c>
      <c r="E32" s="141">
        <v>0</v>
      </c>
      <c r="F32" s="141">
        <v>0</v>
      </c>
      <c r="G32" s="63">
        <v>0</v>
      </c>
      <c r="H32" s="63">
        <v>0</v>
      </c>
      <c r="I32" s="200"/>
    </row>
    <row r="33" spans="1:240" ht="16.5" customHeight="1" x14ac:dyDescent="0.3">
      <c r="A33" s="60" t="s">
        <v>243</v>
      </c>
      <c r="B33" s="64" t="s">
        <v>244</v>
      </c>
      <c r="C33" s="114"/>
      <c r="D33" s="141">
        <v>119280</v>
      </c>
      <c r="E33" s="141">
        <v>119280</v>
      </c>
      <c r="F33" s="141">
        <v>119280</v>
      </c>
      <c r="G33" s="63">
        <v>119169</v>
      </c>
      <c r="H33" s="63">
        <v>3286</v>
      </c>
      <c r="I33" s="200"/>
    </row>
    <row r="34" spans="1:240" ht="16.5" customHeight="1" x14ac:dyDescent="0.3">
      <c r="A34" s="60" t="s">
        <v>245</v>
      </c>
      <c r="B34" s="64" t="s">
        <v>246</v>
      </c>
      <c r="C34" s="114"/>
      <c r="D34" s="141">
        <v>189150</v>
      </c>
      <c r="E34" s="141">
        <v>189150</v>
      </c>
      <c r="F34" s="141">
        <v>189150</v>
      </c>
      <c r="G34" s="63">
        <v>189045</v>
      </c>
      <c r="H34" s="63">
        <v>19991</v>
      </c>
      <c r="I34" s="200"/>
    </row>
    <row r="35" spans="1:240" ht="16.5" customHeight="1" x14ac:dyDescent="0.3">
      <c r="A35" s="60"/>
      <c r="B35" s="64" t="s">
        <v>247</v>
      </c>
      <c r="C35" s="114"/>
      <c r="D35" s="141">
        <v>0</v>
      </c>
      <c r="E35" s="141">
        <v>0</v>
      </c>
      <c r="F35" s="141">
        <v>0</v>
      </c>
      <c r="G35" s="63">
        <v>0</v>
      </c>
      <c r="H35" s="63">
        <v>0</v>
      </c>
      <c r="I35" s="200"/>
    </row>
    <row r="36" spans="1:240" ht="16.5" customHeight="1" x14ac:dyDescent="0.3">
      <c r="A36" s="60" t="s">
        <v>248</v>
      </c>
      <c r="B36" s="58" t="s">
        <v>249</v>
      </c>
      <c r="C36" s="114">
        <f t="shared" ref="C36:H36" si="25">C37</f>
        <v>0</v>
      </c>
      <c r="D36" s="114">
        <f t="shared" si="25"/>
        <v>88670</v>
      </c>
      <c r="E36" s="114">
        <f t="shared" si="25"/>
        <v>88670</v>
      </c>
      <c r="F36" s="114">
        <f t="shared" si="25"/>
        <v>88670</v>
      </c>
      <c r="G36" s="114">
        <f t="shared" si="25"/>
        <v>85467</v>
      </c>
      <c r="H36" s="114">
        <f t="shared" si="25"/>
        <v>0</v>
      </c>
      <c r="I36" s="200"/>
    </row>
    <row r="37" spans="1:240" ht="16.5" customHeight="1" x14ac:dyDescent="0.3">
      <c r="A37" s="60" t="s">
        <v>250</v>
      </c>
      <c r="B37" s="64" t="s">
        <v>251</v>
      </c>
      <c r="C37" s="114"/>
      <c r="D37" s="142">
        <v>88670</v>
      </c>
      <c r="E37" s="142">
        <v>88670</v>
      </c>
      <c r="F37" s="142">
        <v>88670</v>
      </c>
      <c r="G37" s="63">
        <v>85467</v>
      </c>
      <c r="H37" s="63">
        <v>0</v>
      </c>
      <c r="I37" s="200"/>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row>
    <row r="38" spans="1:240" ht="16.5" customHeight="1" x14ac:dyDescent="0.3">
      <c r="A38" s="54" t="s">
        <v>252</v>
      </c>
      <c r="B38" s="58" t="s">
        <v>253</v>
      </c>
      <c r="C38" s="113">
        <f>+C39+C40+C41+C42+C43+C44</f>
        <v>0</v>
      </c>
      <c r="D38" s="113">
        <f t="shared" ref="D38:H38" si="26">+D39+D40+D41+D42+D43+D44</f>
        <v>233570</v>
      </c>
      <c r="E38" s="113">
        <f t="shared" si="26"/>
        <v>233570</v>
      </c>
      <c r="F38" s="113">
        <f t="shared" si="26"/>
        <v>233570</v>
      </c>
      <c r="G38" s="113">
        <f t="shared" si="26"/>
        <v>229364</v>
      </c>
      <c r="H38" s="113">
        <f t="shared" si="26"/>
        <v>20581</v>
      </c>
      <c r="I38" s="200"/>
    </row>
    <row r="39" spans="1:240" ht="16.5" customHeight="1" x14ac:dyDescent="0.3">
      <c r="A39" s="60" t="s">
        <v>254</v>
      </c>
      <c r="B39" s="64" t="s">
        <v>255</v>
      </c>
      <c r="C39" s="114"/>
      <c r="D39" s="143">
        <v>0</v>
      </c>
      <c r="E39" s="143">
        <v>0</v>
      </c>
      <c r="F39" s="143">
        <v>0</v>
      </c>
      <c r="G39" s="63">
        <v>0</v>
      </c>
      <c r="H39" s="63">
        <v>0</v>
      </c>
      <c r="I39" s="200"/>
    </row>
    <row r="40" spans="1:240" ht="16.5" customHeight="1" x14ac:dyDescent="0.3">
      <c r="A40" s="60" t="s">
        <v>256</v>
      </c>
      <c r="B40" s="64" t="s">
        <v>257</v>
      </c>
      <c r="C40" s="114"/>
      <c r="D40" s="143">
        <v>0</v>
      </c>
      <c r="E40" s="143">
        <v>0</v>
      </c>
      <c r="F40" s="143">
        <v>0</v>
      </c>
      <c r="G40" s="63">
        <v>0</v>
      </c>
      <c r="H40" s="63">
        <v>0</v>
      </c>
      <c r="I40" s="200"/>
    </row>
    <row r="41" spans="1:240" s="57" customFormat="1" ht="16.5" customHeight="1" x14ac:dyDescent="0.3">
      <c r="A41" s="60" t="s">
        <v>258</v>
      </c>
      <c r="B41" s="64" t="s">
        <v>259</v>
      </c>
      <c r="C41" s="114"/>
      <c r="D41" s="143">
        <v>0</v>
      </c>
      <c r="E41" s="143">
        <v>0</v>
      </c>
      <c r="F41" s="143">
        <v>0</v>
      </c>
      <c r="G41" s="63">
        <v>0</v>
      </c>
      <c r="H41" s="63">
        <v>0</v>
      </c>
      <c r="I41" s="200"/>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row>
    <row r="42" spans="1:240" ht="16.5" customHeight="1" x14ac:dyDescent="0.3">
      <c r="A42" s="60" t="s">
        <v>260</v>
      </c>
      <c r="B42" s="65" t="s">
        <v>261</v>
      </c>
      <c r="C42" s="114"/>
      <c r="D42" s="143">
        <v>0</v>
      </c>
      <c r="E42" s="143">
        <v>0</v>
      </c>
      <c r="F42" s="143">
        <v>0</v>
      </c>
      <c r="G42" s="63">
        <v>0</v>
      </c>
      <c r="H42" s="63">
        <v>0</v>
      </c>
      <c r="I42" s="200"/>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c r="EO42" s="57"/>
      <c r="EP42" s="57"/>
      <c r="EQ42" s="57"/>
      <c r="ER42" s="57"/>
      <c r="ES42" s="57"/>
      <c r="ET42" s="57"/>
      <c r="EU42" s="57"/>
      <c r="EV42" s="57"/>
      <c r="EW42" s="57"/>
      <c r="EX42" s="57"/>
      <c r="EY42" s="57"/>
      <c r="EZ42" s="57"/>
      <c r="FA42" s="57"/>
      <c r="FB42" s="57"/>
      <c r="FC42" s="57"/>
      <c r="FD42" s="57"/>
      <c r="FE42" s="57"/>
      <c r="FF42" s="57"/>
      <c r="FG42" s="57"/>
      <c r="FH42" s="57"/>
      <c r="FI42" s="57"/>
      <c r="FJ42" s="57"/>
      <c r="FK42" s="57"/>
      <c r="FL42" s="57"/>
      <c r="FM42" s="57"/>
      <c r="FN42" s="57"/>
      <c r="FO42" s="57"/>
      <c r="FP42" s="57"/>
      <c r="FQ42" s="57"/>
      <c r="FR42" s="57"/>
      <c r="FS42" s="57"/>
      <c r="FT42" s="57"/>
      <c r="FU42" s="57"/>
      <c r="FV42" s="57"/>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c r="GY42" s="57"/>
      <c r="GZ42" s="57"/>
      <c r="HA42" s="57"/>
      <c r="HB42" s="57"/>
      <c r="HC42" s="57"/>
      <c r="HD42" s="57"/>
      <c r="HE42" s="57"/>
      <c r="HF42" s="57"/>
      <c r="HG42" s="57"/>
      <c r="HH42" s="57"/>
      <c r="HI42" s="57"/>
      <c r="HJ42" s="57"/>
      <c r="HK42" s="57"/>
      <c r="HL42" s="57"/>
      <c r="HM42" s="57"/>
      <c r="HN42" s="57"/>
      <c r="HO42" s="57"/>
      <c r="HP42" s="57"/>
      <c r="HQ42" s="57"/>
      <c r="HR42" s="57"/>
      <c r="HS42" s="57"/>
      <c r="HT42" s="57"/>
      <c r="HU42" s="57"/>
      <c r="HV42" s="57"/>
      <c r="HW42" s="57"/>
      <c r="HX42" s="57"/>
      <c r="HY42" s="57"/>
      <c r="HZ42" s="57"/>
      <c r="IA42" s="57"/>
      <c r="IB42" s="57"/>
      <c r="IC42" s="57"/>
      <c r="ID42" s="57"/>
      <c r="IE42" s="57"/>
      <c r="IF42" s="57"/>
    </row>
    <row r="43" spans="1:240" ht="16.5" customHeight="1" x14ac:dyDescent="0.3">
      <c r="A43" s="60" t="s">
        <v>262</v>
      </c>
      <c r="B43" s="65" t="s">
        <v>42</v>
      </c>
      <c r="C43" s="114"/>
      <c r="D43" s="143">
        <v>0</v>
      </c>
      <c r="E43" s="143">
        <v>0</v>
      </c>
      <c r="F43" s="143">
        <v>0</v>
      </c>
      <c r="G43" s="63">
        <v>0</v>
      </c>
      <c r="H43" s="63">
        <v>0</v>
      </c>
      <c r="I43" s="200"/>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57"/>
      <c r="DN43" s="57"/>
      <c r="DO43" s="57"/>
      <c r="DP43" s="57"/>
      <c r="DQ43" s="57"/>
      <c r="DR43" s="57"/>
      <c r="DS43" s="57"/>
      <c r="DT43" s="57"/>
      <c r="DU43" s="57"/>
      <c r="DV43" s="57"/>
      <c r="DW43" s="57"/>
      <c r="DX43" s="57"/>
      <c r="DY43" s="57"/>
      <c r="DZ43" s="57"/>
      <c r="EA43" s="57"/>
      <c r="EB43" s="57"/>
      <c r="EC43" s="57"/>
      <c r="ED43" s="57"/>
      <c r="EE43" s="57"/>
      <c r="EF43" s="57"/>
      <c r="EG43" s="57"/>
      <c r="EH43" s="57"/>
      <c r="EI43" s="57"/>
      <c r="EJ43" s="57"/>
      <c r="EK43" s="57"/>
      <c r="EL43" s="57"/>
      <c r="EM43" s="57"/>
      <c r="EN43" s="57"/>
      <c r="EO43" s="57"/>
      <c r="EP43" s="57"/>
      <c r="EQ43" s="57"/>
      <c r="ER43" s="57"/>
      <c r="ES43" s="57"/>
      <c r="ET43" s="57"/>
      <c r="EU43" s="57"/>
      <c r="EV43" s="57"/>
      <c r="EW43" s="57"/>
      <c r="EX43" s="57"/>
      <c r="EY43" s="57"/>
      <c r="EZ43" s="57"/>
      <c r="FA43" s="57"/>
      <c r="FB43" s="57"/>
      <c r="FC43" s="57"/>
      <c r="FD43" s="57"/>
      <c r="FE43" s="57"/>
      <c r="FF43" s="57"/>
      <c r="FG43" s="57"/>
      <c r="FH43" s="57"/>
      <c r="FI43" s="57"/>
      <c r="FJ43" s="57"/>
      <c r="FK43" s="57"/>
      <c r="FL43" s="57"/>
      <c r="FM43" s="57"/>
      <c r="FN43" s="57"/>
      <c r="FO43" s="57"/>
      <c r="FP43" s="57"/>
      <c r="FQ43" s="57"/>
      <c r="FR43" s="57"/>
      <c r="FS43" s="57"/>
      <c r="FT43" s="57"/>
      <c r="FU43" s="57"/>
      <c r="FV43" s="57"/>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c r="GY43" s="57"/>
      <c r="GZ43" s="57"/>
      <c r="HA43" s="57"/>
      <c r="HB43" s="57"/>
      <c r="HC43" s="57"/>
      <c r="HD43" s="57"/>
      <c r="HE43" s="57"/>
      <c r="HF43" s="57"/>
      <c r="HG43" s="57"/>
      <c r="HH43" s="57"/>
      <c r="HI43" s="57"/>
      <c r="HJ43" s="57"/>
      <c r="HK43" s="57"/>
      <c r="HL43" s="57"/>
      <c r="HM43" s="57"/>
      <c r="HN43" s="57"/>
      <c r="HO43" s="57"/>
      <c r="HP43" s="57"/>
      <c r="HQ43" s="57"/>
      <c r="HR43" s="57"/>
      <c r="HS43" s="57"/>
      <c r="HT43" s="57"/>
      <c r="HU43" s="57"/>
      <c r="HV43" s="57"/>
      <c r="HW43" s="57"/>
      <c r="HX43" s="57"/>
      <c r="HY43" s="57"/>
      <c r="HZ43" s="57"/>
      <c r="IA43" s="57"/>
      <c r="IB43" s="57"/>
      <c r="IC43" s="57"/>
      <c r="ID43" s="57"/>
      <c r="IE43" s="57"/>
      <c r="IF43" s="57"/>
    </row>
    <row r="44" spans="1:240" ht="16.5" customHeight="1" x14ac:dyDescent="0.3">
      <c r="A44" s="60" t="s">
        <v>263</v>
      </c>
      <c r="B44" s="65" t="s">
        <v>264</v>
      </c>
      <c r="C44" s="114"/>
      <c r="D44" s="143">
        <v>233570</v>
      </c>
      <c r="E44" s="143">
        <v>233570</v>
      </c>
      <c r="F44" s="143">
        <v>233570</v>
      </c>
      <c r="G44" s="63">
        <v>229364</v>
      </c>
      <c r="H44" s="63">
        <v>20581</v>
      </c>
      <c r="I44" s="200"/>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57"/>
      <c r="DN44" s="57"/>
      <c r="DO44" s="57"/>
      <c r="DP44" s="57"/>
      <c r="DQ44" s="57"/>
      <c r="DR44" s="57"/>
      <c r="DS44" s="57"/>
      <c r="DT44" s="57"/>
      <c r="DU44" s="57"/>
      <c r="DV44" s="57"/>
      <c r="DW44" s="57"/>
      <c r="DX44" s="57"/>
      <c r="DY44" s="57"/>
      <c r="DZ44" s="57"/>
      <c r="EA44" s="57"/>
      <c r="EB44" s="57"/>
      <c r="EC44" s="57"/>
      <c r="ED44" s="57"/>
      <c r="EE44" s="57"/>
      <c r="EF44" s="57"/>
      <c r="EG44" s="57"/>
      <c r="EH44" s="57"/>
      <c r="EI44" s="57"/>
      <c r="EJ44" s="57"/>
      <c r="EK44" s="57"/>
      <c r="EL44" s="57"/>
      <c r="EM44" s="57"/>
      <c r="EN44" s="57"/>
      <c r="EO44" s="57"/>
      <c r="EP44" s="57"/>
      <c r="EQ44" s="57"/>
      <c r="ER44" s="57"/>
      <c r="ES44" s="57"/>
      <c r="ET44" s="57"/>
      <c r="EU44" s="57"/>
      <c r="EV44" s="57"/>
      <c r="EW44" s="57"/>
      <c r="EX44" s="57"/>
      <c r="EY44" s="57"/>
      <c r="EZ44" s="57"/>
      <c r="FA44" s="57"/>
      <c r="FB44" s="57"/>
      <c r="FC44" s="57"/>
      <c r="FD44" s="57"/>
      <c r="FE44" s="57"/>
      <c r="FF44" s="57"/>
      <c r="FG44" s="57"/>
      <c r="FH44" s="57"/>
      <c r="FI44" s="57"/>
      <c r="FJ44" s="57"/>
      <c r="FK44" s="57"/>
      <c r="FL44" s="57"/>
      <c r="FM44" s="57"/>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c r="IB44" s="57"/>
      <c r="IC44" s="57"/>
      <c r="ID44" s="57"/>
      <c r="IE44" s="57"/>
      <c r="IF44" s="57"/>
    </row>
    <row r="45" spans="1:240" ht="16.5" customHeight="1" x14ac:dyDescent="0.3">
      <c r="A45" s="54" t="s">
        <v>265</v>
      </c>
      <c r="B45" s="58" t="s">
        <v>205</v>
      </c>
      <c r="C45" s="113">
        <f t="shared" ref="C45:H45" si="27">+C46+C60+C59+C62+C65+C67+C68+C70+C66+C69</f>
        <v>0</v>
      </c>
      <c r="D45" s="113">
        <f t="shared" si="27"/>
        <v>1190225810</v>
      </c>
      <c r="E45" s="113">
        <f t="shared" si="27"/>
        <v>1153224370</v>
      </c>
      <c r="F45" s="113">
        <f t="shared" si="27"/>
        <v>1153224370</v>
      </c>
      <c r="G45" s="113">
        <f t="shared" si="27"/>
        <v>1152799044</v>
      </c>
      <c r="H45" s="113">
        <f t="shared" si="27"/>
        <v>68168909</v>
      </c>
      <c r="I45" s="200"/>
    </row>
    <row r="46" spans="1:240" ht="16.5" customHeight="1" x14ac:dyDescent="0.3">
      <c r="A46" s="54" t="s">
        <v>266</v>
      </c>
      <c r="B46" s="58" t="s">
        <v>267</v>
      </c>
      <c r="C46" s="113">
        <f t="shared" ref="C46:H46" si="28">+C47+C48+C49+C50+C51+C52+C53+C54+C56</f>
        <v>0</v>
      </c>
      <c r="D46" s="113">
        <f t="shared" si="28"/>
        <v>1190167270</v>
      </c>
      <c r="E46" s="113">
        <f t="shared" si="28"/>
        <v>1153165830</v>
      </c>
      <c r="F46" s="113">
        <f t="shared" si="28"/>
        <v>1153165830</v>
      </c>
      <c r="G46" s="113">
        <f t="shared" si="28"/>
        <v>1152742870</v>
      </c>
      <c r="H46" s="113">
        <f t="shared" si="28"/>
        <v>68165905</v>
      </c>
      <c r="I46" s="200"/>
    </row>
    <row r="47" spans="1:240" s="57" customFormat="1" ht="16.5" customHeight="1" x14ac:dyDescent="0.3">
      <c r="A47" s="60" t="s">
        <v>268</v>
      </c>
      <c r="B47" s="64" t="s">
        <v>269</v>
      </c>
      <c r="C47" s="114"/>
      <c r="D47" s="144">
        <v>49890</v>
      </c>
      <c r="E47" s="144">
        <v>49890</v>
      </c>
      <c r="F47" s="144">
        <v>49890</v>
      </c>
      <c r="G47" s="63">
        <v>49779</v>
      </c>
      <c r="H47" s="63">
        <v>0</v>
      </c>
      <c r="I47" s="200"/>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row>
    <row r="48" spans="1:240" s="57" customFormat="1" ht="16.5" customHeight="1" x14ac:dyDescent="0.3">
      <c r="A48" s="60" t="s">
        <v>270</v>
      </c>
      <c r="B48" s="64" t="s">
        <v>271</v>
      </c>
      <c r="C48" s="114"/>
      <c r="D48" s="144">
        <v>13000</v>
      </c>
      <c r="E48" s="144">
        <v>13000</v>
      </c>
      <c r="F48" s="144">
        <v>13000</v>
      </c>
      <c r="G48" s="63">
        <v>12994</v>
      </c>
      <c r="H48" s="63">
        <v>880</v>
      </c>
      <c r="I48" s="200"/>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row>
    <row r="49" spans="1:240" ht="16.5" customHeight="1" x14ac:dyDescent="0.3">
      <c r="A49" s="60" t="s">
        <v>272</v>
      </c>
      <c r="B49" s="64" t="s">
        <v>273</v>
      </c>
      <c r="C49" s="114"/>
      <c r="D49" s="144">
        <v>111670</v>
      </c>
      <c r="E49" s="144">
        <v>111670</v>
      </c>
      <c r="F49" s="144">
        <v>111670</v>
      </c>
      <c r="G49" s="63">
        <v>93058</v>
      </c>
      <c r="H49" s="63">
        <v>0</v>
      </c>
      <c r="I49" s="200"/>
    </row>
    <row r="50" spans="1:240" ht="16.5" customHeight="1" x14ac:dyDescent="0.3">
      <c r="A50" s="60" t="s">
        <v>274</v>
      </c>
      <c r="B50" s="64" t="s">
        <v>275</v>
      </c>
      <c r="C50" s="114"/>
      <c r="D50" s="144">
        <v>16940</v>
      </c>
      <c r="E50" s="144">
        <v>16940</v>
      </c>
      <c r="F50" s="144">
        <v>16940</v>
      </c>
      <c r="G50" s="63">
        <v>16177</v>
      </c>
      <c r="H50" s="63">
        <v>1218</v>
      </c>
      <c r="I50" s="200"/>
    </row>
    <row r="51" spans="1:240" ht="16.5" customHeight="1" x14ac:dyDescent="0.3">
      <c r="A51" s="60" t="s">
        <v>276</v>
      </c>
      <c r="B51" s="64" t="s">
        <v>277</v>
      </c>
      <c r="C51" s="114"/>
      <c r="D51" s="144">
        <v>0</v>
      </c>
      <c r="E51" s="144">
        <v>0</v>
      </c>
      <c r="F51" s="144">
        <v>0</v>
      </c>
      <c r="G51" s="63">
        <v>0</v>
      </c>
      <c r="H51" s="63">
        <v>0</v>
      </c>
      <c r="I51" s="200"/>
    </row>
    <row r="52" spans="1:240" ht="16.5" customHeight="1" x14ac:dyDescent="0.3">
      <c r="A52" s="60" t="s">
        <v>278</v>
      </c>
      <c r="B52" s="64" t="s">
        <v>279</v>
      </c>
      <c r="C52" s="114"/>
      <c r="D52" s="144">
        <v>9330</v>
      </c>
      <c r="E52" s="144">
        <v>9330</v>
      </c>
      <c r="F52" s="144">
        <v>9330</v>
      </c>
      <c r="G52" s="63">
        <v>9262</v>
      </c>
      <c r="H52" s="63">
        <v>766</v>
      </c>
      <c r="I52" s="200"/>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57"/>
      <c r="DK52" s="57"/>
      <c r="DL52" s="57"/>
      <c r="DM52" s="57"/>
      <c r="DN52" s="57"/>
      <c r="DO52" s="57"/>
      <c r="DP52" s="57"/>
      <c r="DQ52" s="57"/>
      <c r="DR52" s="57"/>
      <c r="DS52" s="57"/>
      <c r="DT52" s="57"/>
      <c r="DU52" s="57"/>
      <c r="DV52" s="57"/>
      <c r="DW52" s="57"/>
      <c r="DX52" s="57"/>
      <c r="DY52" s="57"/>
      <c r="DZ52" s="57"/>
      <c r="EA52" s="57"/>
      <c r="EB52" s="57"/>
      <c r="EC52" s="57"/>
      <c r="ED52" s="57"/>
      <c r="EE52" s="57"/>
      <c r="EF52" s="57"/>
      <c r="EG52" s="57"/>
      <c r="EH52" s="57"/>
      <c r="EI52" s="57"/>
      <c r="EJ52" s="57"/>
      <c r="EK52" s="57"/>
      <c r="EL52" s="57"/>
      <c r="EM52" s="57"/>
      <c r="EN52" s="57"/>
      <c r="EO52" s="57"/>
      <c r="EP52" s="57"/>
      <c r="EQ52" s="57"/>
      <c r="ER52" s="57"/>
      <c r="ES52" s="57"/>
      <c r="ET52" s="57"/>
      <c r="EU52" s="57"/>
      <c r="EV52" s="57"/>
      <c r="EW52" s="57"/>
      <c r="EX52" s="57"/>
      <c r="EY52" s="57"/>
      <c r="EZ52" s="57"/>
      <c r="FA52" s="57"/>
      <c r="FB52" s="57"/>
      <c r="FC52" s="57"/>
      <c r="FD52" s="57"/>
      <c r="FE52" s="57"/>
      <c r="FF52" s="57"/>
      <c r="FG52" s="57"/>
      <c r="FH52" s="57"/>
      <c r="FI52" s="57"/>
      <c r="FJ52" s="57"/>
      <c r="FK52" s="57"/>
      <c r="FL52" s="57"/>
      <c r="FM52" s="57"/>
      <c r="FN52" s="57"/>
      <c r="FO52" s="57"/>
      <c r="FP52" s="57"/>
      <c r="FQ52" s="57"/>
      <c r="FR52" s="57"/>
      <c r="FS52" s="57"/>
      <c r="FT52" s="57"/>
      <c r="FU52" s="57"/>
      <c r="FV52" s="57"/>
      <c r="FW52" s="57"/>
      <c r="FX52" s="57"/>
      <c r="FY52" s="57"/>
      <c r="FZ52" s="57"/>
      <c r="GA52" s="57"/>
      <c r="GB52" s="57"/>
      <c r="GC52" s="57"/>
      <c r="GD52" s="57"/>
      <c r="GE52" s="57"/>
      <c r="GF52" s="57"/>
      <c r="GG52" s="57"/>
      <c r="GH52" s="57"/>
      <c r="GI52" s="57"/>
      <c r="GJ52" s="57"/>
      <c r="GK52" s="57"/>
      <c r="GL52" s="57"/>
      <c r="GM52" s="57"/>
      <c r="GN52" s="57"/>
      <c r="GO52" s="57"/>
      <c r="GP52" s="57"/>
      <c r="GQ52" s="57"/>
      <c r="GR52" s="57"/>
      <c r="GS52" s="57"/>
      <c r="GT52" s="57"/>
      <c r="GU52" s="57"/>
      <c r="GV52" s="57"/>
      <c r="GW52" s="57"/>
      <c r="GX52" s="57"/>
      <c r="GY52" s="57"/>
      <c r="GZ52" s="57"/>
      <c r="HA52" s="57"/>
      <c r="HB52" s="57"/>
      <c r="HC52" s="57"/>
      <c r="HD52" s="57"/>
      <c r="HE52" s="57"/>
      <c r="HF52" s="57"/>
      <c r="HG52" s="57"/>
      <c r="HH52" s="57"/>
      <c r="HI52" s="57"/>
      <c r="HJ52" s="57"/>
      <c r="HK52" s="57"/>
      <c r="HL52" s="57"/>
      <c r="HM52" s="57"/>
      <c r="HN52" s="57"/>
      <c r="HO52" s="57"/>
      <c r="HP52" s="57"/>
      <c r="HQ52" s="57"/>
      <c r="HR52" s="57"/>
      <c r="HS52" s="57"/>
      <c r="HT52" s="57"/>
      <c r="HU52" s="57"/>
      <c r="HV52" s="57"/>
      <c r="HW52" s="57"/>
      <c r="HX52" s="57"/>
      <c r="HY52" s="57"/>
      <c r="HZ52" s="57"/>
      <c r="IA52" s="57"/>
      <c r="IB52" s="57"/>
      <c r="IC52" s="57"/>
      <c r="ID52" s="57"/>
      <c r="IE52" s="57"/>
      <c r="IF52" s="57"/>
    </row>
    <row r="53" spans="1:240" ht="16.5" customHeight="1" x14ac:dyDescent="0.3">
      <c r="A53" s="60" t="s">
        <v>280</v>
      </c>
      <c r="B53" s="64" t="s">
        <v>281</v>
      </c>
      <c r="C53" s="114"/>
      <c r="D53" s="144">
        <v>42800</v>
      </c>
      <c r="E53" s="144">
        <v>42800</v>
      </c>
      <c r="F53" s="144">
        <v>42800</v>
      </c>
      <c r="G53" s="63">
        <v>40982</v>
      </c>
      <c r="H53" s="63">
        <v>3284</v>
      </c>
      <c r="I53" s="200"/>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c r="EO53" s="66"/>
      <c r="EP53" s="66"/>
      <c r="EQ53" s="66"/>
      <c r="ER53" s="66"/>
      <c r="ES53" s="66"/>
      <c r="ET53" s="66"/>
      <c r="EU53" s="66"/>
      <c r="EV53" s="66"/>
      <c r="EW53" s="66"/>
      <c r="EX53" s="66"/>
      <c r="EY53" s="66"/>
      <c r="EZ53" s="66"/>
      <c r="FA53" s="66"/>
      <c r="FB53" s="66"/>
      <c r="FC53" s="66"/>
      <c r="FD53" s="66"/>
      <c r="FE53" s="66"/>
      <c r="FF53" s="66"/>
      <c r="FG53" s="66"/>
      <c r="FH53" s="66"/>
      <c r="FI53" s="66"/>
      <c r="FJ53" s="66"/>
      <c r="FK53" s="66"/>
      <c r="FL53" s="66"/>
      <c r="FM53" s="66"/>
      <c r="FN53" s="66"/>
      <c r="FO53" s="66"/>
      <c r="FP53" s="66"/>
      <c r="FQ53" s="66"/>
      <c r="FR53" s="66"/>
      <c r="FS53" s="66"/>
      <c r="FT53" s="66"/>
      <c r="FU53" s="66"/>
      <c r="FV53" s="66"/>
      <c r="FW53" s="66"/>
      <c r="FX53" s="66"/>
      <c r="FY53" s="66"/>
      <c r="FZ53" s="66"/>
      <c r="GA53" s="66"/>
      <c r="GB53" s="66"/>
      <c r="GC53" s="66"/>
      <c r="GD53" s="66"/>
      <c r="GE53" s="66"/>
      <c r="GF53" s="66"/>
      <c r="GG53" s="66"/>
      <c r="GH53" s="66"/>
      <c r="GI53" s="66"/>
      <c r="GJ53" s="66"/>
      <c r="GK53" s="66"/>
      <c r="GL53" s="66"/>
      <c r="GM53" s="66"/>
      <c r="GN53" s="66"/>
      <c r="GO53" s="66"/>
      <c r="GP53" s="66"/>
      <c r="GQ53" s="66"/>
      <c r="GR53" s="66"/>
      <c r="GS53" s="66"/>
      <c r="GT53" s="66"/>
      <c r="GU53" s="66"/>
      <c r="GV53" s="66"/>
      <c r="GW53" s="66"/>
      <c r="GX53" s="66"/>
      <c r="GY53" s="66"/>
      <c r="GZ53" s="66"/>
      <c r="HA53" s="66"/>
      <c r="HB53" s="66"/>
      <c r="HC53" s="66"/>
      <c r="HD53" s="66"/>
      <c r="HE53" s="66"/>
      <c r="HF53" s="66"/>
      <c r="HG53" s="66"/>
      <c r="HH53" s="66"/>
      <c r="HI53" s="66"/>
      <c r="HJ53" s="66"/>
      <c r="HK53" s="66"/>
      <c r="HL53" s="66"/>
      <c r="HM53" s="66"/>
      <c r="HN53" s="66"/>
      <c r="HO53" s="66"/>
      <c r="HP53" s="66"/>
      <c r="HQ53" s="66"/>
      <c r="HR53" s="66"/>
      <c r="HS53" s="66"/>
      <c r="HT53" s="66"/>
      <c r="HU53" s="66"/>
      <c r="HV53" s="66"/>
      <c r="HW53" s="66"/>
      <c r="HX53" s="66"/>
      <c r="HY53" s="66"/>
      <c r="HZ53" s="66"/>
      <c r="IA53" s="66"/>
      <c r="IB53" s="66"/>
      <c r="IC53" s="66"/>
      <c r="ID53" s="66"/>
      <c r="IE53" s="66"/>
      <c r="IF53" s="66"/>
    </row>
    <row r="54" spans="1:240" ht="16.5" customHeight="1" x14ac:dyDescent="0.35">
      <c r="A54" s="54" t="s">
        <v>282</v>
      </c>
      <c r="B54" s="58" t="s">
        <v>283</v>
      </c>
      <c r="C54" s="115">
        <f t="shared" ref="C54:H54" si="29">+C55+C90</f>
        <v>0</v>
      </c>
      <c r="D54" s="115">
        <f t="shared" si="29"/>
        <v>1189383530</v>
      </c>
      <c r="E54" s="115">
        <f t="shared" si="29"/>
        <v>1152382090</v>
      </c>
      <c r="F54" s="115">
        <f t="shared" si="29"/>
        <v>1152382090</v>
      </c>
      <c r="G54" s="115">
        <f t="shared" si="29"/>
        <v>1152012495</v>
      </c>
      <c r="H54" s="115">
        <f t="shared" si="29"/>
        <v>68109188</v>
      </c>
      <c r="I54" s="200"/>
    </row>
    <row r="55" spans="1:240" ht="16.5" customHeight="1" x14ac:dyDescent="0.3">
      <c r="A55" s="67" t="s">
        <v>284</v>
      </c>
      <c r="B55" s="68" t="s">
        <v>285</v>
      </c>
      <c r="C55" s="116"/>
      <c r="D55" s="145">
        <v>13500</v>
      </c>
      <c r="E55" s="145">
        <v>13500</v>
      </c>
      <c r="F55" s="145">
        <v>13500</v>
      </c>
      <c r="G55" s="63">
        <v>11861</v>
      </c>
      <c r="H55" s="63">
        <v>0</v>
      </c>
      <c r="I55" s="200"/>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57"/>
      <c r="DK55" s="57"/>
      <c r="DL55" s="57"/>
      <c r="DM55" s="57"/>
      <c r="DN55" s="57"/>
      <c r="DO55" s="57"/>
      <c r="DP55" s="57"/>
      <c r="DQ55" s="57"/>
      <c r="DR55" s="57"/>
      <c r="DS55" s="57"/>
      <c r="DT55" s="57"/>
      <c r="DU55" s="57"/>
      <c r="DV55" s="57"/>
      <c r="DW55" s="57"/>
      <c r="DX55" s="57"/>
      <c r="DY55" s="57"/>
      <c r="DZ55" s="57"/>
      <c r="EA55" s="57"/>
      <c r="EB55" s="57"/>
      <c r="EC55" s="57"/>
      <c r="ED55" s="57"/>
      <c r="EE55" s="57"/>
      <c r="EF55" s="57"/>
      <c r="EG55" s="57"/>
      <c r="EH55" s="57"/>
      <c r="EI55" s="57"/>
      <c r="EJ55" s="57"/>
      <c r="EK55" s="57"/>
      <c r="EL55" s="57"/>
      <c r="EM55" s="57"/>
      <c r="EN55" s="57"/>
      <c r="EO55" s="57"/>
      <c r="EP55" s="57"/>
      <c r="EQ55" s="57"/>
      <c r="ER55" s="57"/>
      <c r="ES55" s="57"/>
      <c r="ET55" s="57"/>
      <c r="EU55" s="57"/>
      <c r="EV55" s="57"/>
      <c r="EW55" s="57"/>
      <c r="EX55" s="57"/>
      <c r="EY55" s="57"/>
      <c r="EZ55" s="57"/>
      <c r="FA55" s="57"/>
      <c r="FB55" s="57"/>
      <c r="FC55" s="57"/>
      <c r="FD55" s="57"/>
      <c r="FE55" s="57"/>
      <c r="FF55" s="57"/>
      <c r="FG55" s="57"/>
      <c r="FH55" s="57"/>
      <c r="FI55" s="57"/>
      <c r="FJ55" s="57"/>
      <c r="FK55" s="57"/>
      <c r="FL55" s="57"/>
      <c r="FM55" s="57"/>
      <c r="FN55" s="57"/>
      <c r="FO55" s="57"/>
      <c r="FP55" s="57"/>
      <c r="FQ55" s="57"/>
      <c r="FR55" s="57"/>
      <c r="FS55" s="57"/>
      <c r="FT55" s="57"/>
      <c r="FU55" s="57"/>
      <c r="FV55" s="57"/>
      <c r="FW55" s="57"/>
      <c r="FX55" s="57"/>
      <c r="FY55" s="57"/>
      <c r="FZ55" s="57"/>
      <c r="GA55" s="57"/>
      <c r="GB55" s="57"/>
      <c r="GC55" s="57"/>
      <c r="GD55" s="57"/>
      <c r="GE55" s="57"/>
      <c r="GF55" s="57"/>
      <c r="GG55" s="57"/>
      <c r="GH55" s="57"/>
      <c r="GI55" s="57"/>
      <c r="GJ55" s="57"/>
      <c r="GK55" s="57"/>
      <c r="GL55" s="57"/>
      <c r="GM55" s="57"/>
      <c r="GN55" s="57"/>
      <c r="GO55" s="57"/>
      <c r="GP55" s="57"/>
      <c r="GQ55" s="57"/>
      <c r="GR55" s="57"/>
      <c r="GS55" s="57"/>
      <c r="GT55" s="57"/>
      <c r="GU55" s="57"/>
      <c r="GV55" s="57"/>
      <c r="GW55" s="57"/>
      <c r="GX55" s="57"/>
      <c r="GY55" s="57"/>
      <c r="GZ55" s="57"/>
      <c r="HA55" s="57"/>
      <c r="HB55" s="57"/>
      <c r="HC55" s="57"/>
      <c r="HD55" s="57"/>
      <c r="HE55" s="57"/>
      <c r="HF55" s="57"/>
      <c r="HG55" s="57"/>
      <c r="HH55" s="57"/>
      <c r="HI55" s="57"/>
      <c r="HJ55" s="57"/>
      <c r="HK55" s="57"/>
      <c r="HL55" s="57"/>
      <c r="HM55" s="57"/>
      <c r="HN55" s="57"/>
      <c r="HO55" s="57"/>
      <c r="HP55" s="57"/>
      <c r="HQ55" s="57"/>
      <c r="HR55" s="57"/>
      <c r="HS55" s="57"/>
      <c r="HT55" s="57"/>
      <c r="HU55" s="57"/>
      <c r="HV55" s="57"/>
      <c r="HW55" s="57"/>
      <c r="HX55" s="57"/>
      <c r="HY55" s="57"/>
      <c r="HZ55" s="57"/>
      <c r="IA55" s="57"/>
      <c r="IB55" s="57"/>
      <c r="IC55" s="57"/>
      <c r="ID55" s="57"/>
      <c r="IE55" s="57"/>
      <c r="IF55" s="57"/>
    </row>
    <row r="56" spans="1:240" s="57" customFormat="1" ht="16.5" customHeight="1" x14ac:dyDescent="0.3">
      <c r="A56" s="60" t="s">
        <v>286</v>
      </c>
      <c r="B56" s="64" t="s">
        <v>287</v>
      </c>
      <c r="C56" s="114"/>
      <c r="D56" s="145">
        <v>540110</v>
      </c>
      <c r="E56" s="145">
        <v>540110</v>
      </c>
      <c r="F56" s="145">
        <v>540110</v>
      </c>
      <c r="G56" s="63">
        <v>508123</v>
      </c>
      <c r="H56" s="63">
        <v>50569</v>
      </c>
      <c r="I56" s="200"/>
    </row>
    <row r="57" spans="1:240" s="66" customFormat="1" ht="16.5" customHeight="1" x14ac:dyDescent="0.3">
      <c r="A57" s="60"/>
      <c r="B57" s="64" t="s">
        <v>288</v>
      </c>
      <c r="C57" s="114"/>
      <c r="D57" s="145">
        <v>0</v>
      </c>
      <c r="E57" s="145">
        <v>0</v>
      </c>
      <c r="F57" s="145">
        <v>0</v>
      </c>
      <c r="G57" s="63">
        <v>0</v>
      </c>
      <c r="H57" s="63">
        <v>0</v>
      </c>
      <c r="I57" s="200"/>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c r="DA57" s="57"/>
      <c r="DB57" s="57"/>
      <c r="DC57" s="57"/>
      <c r="DD57" s="57"/>
      <c r="DE57" s="57"/>
      <c r="DF57" s="57"/>
      <c r="DG57" s="57"/>
      <c r="DH57" s="57"/>
      <c r="DI57" s="57"/>
      <c r="DJ57" s="57"/>
      <c r="DK57" s="57"/>
      <c r="DL57" s="57"/>
      <c r="DM57" s="57"/>
      <c r="DN57" s="57"/>
      <c r="DO57" s="57"/>
      <c r="DP57" s="57"/>
      <c r="DQ57" s="57"/>
      <c r="DR57" s="57"/>
      <c r="DS57" s="57"/>
      <c r="DT57" s="57"/>
      <c r="DU57" s="57"/>
      <c r="DV57" s="57"/>
      <c r="DW57" s="57"/>
      <c r="DX57" s="57"/>
      <c r="DY57" s="57"/>
      <c r="DZ57" s="57"/>
      <c r="EA57" s="57"/>
      <c r="EB57" s="57"/>
      <c r="EC57" s="57"/>
      <c r="ED57" s="57"/>
      <c r="EE57" s="57"/>
      <c r="EF57" s="57"/>
      <c r="EG57" s="57"/>
      <c r="EH57" s="57"/>
      <c r="EI57" s="57"/>
      <c r="EJ57" s="57"/>
      <c r="EK57" s="57"/>
      <c r="EL57" s="57"/>
      <c r="EM57" s="57"/>
      <c r="EN57" s="57"/>
      <c r="EO57" s="57"/>
      <c r="EP57" s="57"/>
      <c r="EQ57" s="57"/>
      <c r="ER57" s="57"/>
      <c r="ES57" s="57"/>
      <c r="ET57" s="57"/>
      <c r="EU57" s="57"/>
      <c r="EV57" s="57"/>
      <c r="EW57" s="57"/>
      <c r="EX57" s="57"/>
      <c r="EY57" s="57"/>
      <c r="EZ57" s="57"/>
      <c r="FA57" s="57"/>
      <c r="FB57" s="57"/>
      <c r="FC57" s="57"/>
      <c r="FD57" s="57"/>
      <c r="FE57" s="57"/>
      <c r="FF57" s="57"/>
      <c r="FG57" s="57"/>
      <c r="FH57" s="57"/>
      <c r="FI57" s="57"/>
      <c r="FJ57" s="57"/>
      <c r="FK57" s="57"/>
      <c r="FL57" s="57"/>
      <c r="FM57" s="57"/>
      <c r="FN57" s="57"/>
      <c r="FO57" s="57"/>
      <c r="FP57" s="57"/>
      <c r="FQ57" s="57"/>
      <c r="FR57" s="57"/>
      <c r="FS57" s="57"/>
      <c r="FT57" s="57"/>
      <c r="FU57" s="57"/>
      <c r="FV57" s="57"/>
      <c r="FW57" s="57"/>
      <c r="FX57" s="57"/>
      <c r="FY57" s="57"/>
      <c r="FZ57" s="57"/>
      <c r="GA57" s="57"/>
      <c r="GB57" s="57"/>
      <c r="GC57" s="57"/>
      <c r="GD57" s="57"/>
      <c r="GE57" s="57"/>
      <c r="GF57" s="57"/>
      <c r="GG57" s="57"/>
      <c r="GH57" s="57"/>
      <c r="GI57" s="57"/>
      <c r="GJ57" s="57"/>
      <c r="GK57" s="57"/>
      <c r="GL57" s="57"/>
      <c r="GM57" s="57"/>
      <c r="GN57" s="57"/>
      <c r="GO57" s="57"/>
      <c r="GP57" s="57"/>
      <c r="GQ57" s="57"/>
      <c r="GR57" s="57"/>
      <c r="GS57" s="57"/>
      <c r="GT57" s="57"/>
      <c r="GU57" s="57"/>
      <c r="GV57" s="57"/>
      <c r="GW57" s="57"/>
      <c r="GX57" s="57"/>
      <c r="GY57" s="57"/>
      <c r="GZ57" s="57"/>
      <c r="HA57" s="57"/>
      <c r="HB57" s="57"/>
      <c r="HC57" s="57"/>
      <c r="HD57" s="57"/>
      <c r="HE57" s="57"/>
      <c r="HF57" s="57"/>
      <c r="HG57" s="57"/>
      <c r="HH57" s="57"/>
      <c r="HI57" s="57"/>
      <c r="HJ57" s="57"/>
      <c r="HK57" s="57"/>
      <c r="HL57" s="57"/>
      <c r="HM57" s="57"/>
      <c r="HN57" s="57"/>
      <c r="HO57" s="57"/>
      <c r="HP57" s="57"/>
      <c r="HQ57" s="57"/>
      <c r="HR57" s="57"/>
      <c r="HS57" s="57"/>
      <c r="HT57" s="57"/>
      <c r="HU57" s="57"/>
      <c r="HV57" s="57"/>
      <c r="HW57" s="57"/>
      <c r="HX57" s="57"/>
      <c r="HY57" s="57"/>
      <c r="HZ57" s="57"/>
      <c r="IA57" s="57"/>
      <c r="IB57" s="57"/>
      <c r="IC57" s="57"/>
      <c r="ID57" s="57"/>
      <c r="IE57" s="57"/>
      <c r="IF57" s="57"/>
    </row>
    <row r="58" spans="1:240" ht="16.5" customHeight="1" x14ac:dyDescent="0.3">
      <c r="A58" s="60"/>
      <c r="B58" s="64" t="s">
        <v>289</v>
      </c>
      <c r="C58" s="114"/>
      <c r="D58" s="145">
        <v>67000</v>
      </c>
      <c r="E58" s="145">
        <v>67000</v>
      </c>
      <c r="F58" s="145">
        <v>67000</v>
      </c>
      <c r="G58" s="63">
        <v>44251</v>
      </c>
      <c r="H58" s="63">
        <v>3583</v>
      </c>
      <c r="I58" s="200"/>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c r="DA58" s="57"/>
      <c r="DB58" s="57"/>
      <c r="DC58" s="57"/>
      <c r="DD58" s="57"/>
      <c r="DE58" s="57"/>
      <c r="DF58" s="57"/>
      <c r="DG58" s="57"/>
      <c r="DH58" s="57"/>
      <c r="DI58" s="57"/>
      <c r="DJ58" s="57"/>
      <c r="DK58" s="57"/>
      <c r="DL58" s="57"/>
      <c r="DM58" s="57"/>
      <c r="DN58" s="57"/>
      <c r="DO58" s="57"/>
      <c r="DP58" s="57"/>
      <c r="DQ58" s="57"/>
      <c r="DR58" s="57"/>
      <c r="DS58" s="57"/>
      <c r="DT58" s="57"/>
      <c r="DU58" s="57"/>
      <c r="DV58" s="57"/>
      <c r="DW58" s="57"/>
      <c r="DX58" s="57"/>
      <c r="DY58" s="57"/>
      <c r="DZ58" s="57"/>
      <c r="EA58" s="57"/>
      <c r="EB58" s="57"/>
      <c r="EC58" s="57"/>
      <c r="ED58" s="57"/>
      <c r="EE58" s="57"/>
      <c r="EF58" s="57"/>
      <c r="EG58" s="57"/>
      <c r="EH58" s="57"/>
      <c r="EI58" s="57"/>
      <c r="EJ58" s="57"/>
      <c r="EK58" s="57"/>
      <c r="EL58" s="57"/>
      <c r="EM58" s="57"/>
      <c r="EN58" s="57"/>
      <c r="EO58" s="57"/>
      <c r="EP58" s="57"/>
      <c r="EQ58" s="57"/>
      <c r="ER58" s="57"/>
      <c r="ES58" s="57"/>
      <c r="ET58" s="57"/>
      <c r="EU58" s="57"/>
      <c r="EV58" s="57"/>
      <c r="EW58" s="57"/>
      <c r="EX58" s="57"/>
      <c r="EY58" s="57"/>
      <c r="EZ58" s="57"/>
      <c r="FA58" s="57"/>
      <c r="FB58" s="57"/>
      <c r="FC58" s="57"/>
      <c r="FD58" s="57"/>
      <c r="FE58" s="57"/>
      <c r="FF58" s="57"/>
      <c r="FG58" s="57"/>
      <c r="FH58" s="57"/>
      <c r="FI58" s="57"/>
      <c r="FJ58" s="57"/>
      <c r="FK58" s="57"/>
      <c r="FL58" s="57"/>
      <c r="FM58" s="57"/>
      <c r="FN58" s="57"/>
      <c r="FO58" s="57"/>
      <c r="FP58" s="57"/>
      <c r="FQ58" s="57"/>
      <c r="FR58" s="57"/>
      <c r="FS58" s="57"/>
      <c r="FT58" s="57"/>
      <c r="FU58" s="57"/>
      <c r="FV58" s="57"/>
      <c r="FW58" s="57"/>
      <c r="FX58" s="57"/>
      <c r="FY58" s="57"/>
      <c r="FZ58" s="57"/>
      <c r="GA58" s="57"/>
      <c r="GB58" s="57"/>
      <c r="GC58" s="57"/>
      <c r="GD58" s="57"/>
      <c r="GE58" s="57"/>
      <c r="GF58" s="57"/>
      <c r="GG58" s="57"/>
      <c r="GH58" s="57"/>
      <c r="GI58" s="57"/>
      <c r="GJ58" s="57"/>
      <c r="GK58" s="57"/>
      <c r="GL58" s="57"/>
      <c r="GM58" s="57"/>
      <c r="GN58" s="57"/>
      <c r="GO58" s="57"/>
      <c r="GP58" s="57"/>
      <c r="GQ58" s="57"/>
      <c r="GR58" s="57"/>
      <c r="GS58" s="57"/>
      <c r="GT58" s="57"/>
      <c r="GU58" s="57"/>
      <c r="GV58" s="57"/>
      <c r="GW58" s="57"/>
      <c r="GX58" s="57"/>
      <c r="GY58" s="57"/>
      <c r="GZ58" s="57"/>
      <c r="HA58" s="57"/>
      <c r="HB58" s="57"/>
      <c r="HC58" s="57"/>
      <c r="HD58" s="57"/>
      <c r="HE58" s="57"/>
      <c r="HF58" s="57"/>
      <c r="HG58" s="57"/>
      <c r="HH58" s="57"/>
      <c r="HI58" s="57"/>
      <c r="HJ58" s="57"/>
      <c r="HK58" s="57"/>
      <c r="HL58" s="57"/>
      <c r="HM58" s="57"/>
      <c r="HN58" s="57"/>
      <c r="HO58" s="57"/>
      <c r="HP58" s="57"/>
      <c r="HQ58" s="57"/>
      <c r="HR58" s="57"/>
      <c r="HS58" s="57"/>
      <c r="HT58" s="57"/>
      <c r="HU58" s="57"/>
      <c r="HV58" s="57"/>
      <c r="HW58" s="57"/>
      <c r="HX58" s="57"/>
      <c r="HY58" s="57"/>
      <c r="HZ58" s="57"/>
      <c r="IA58" s="57"/>
      <c r="IB58" s="57"/>
      <c r="IC58" s="57"/>
      <c r="ID58" s="57"/>
      <c r="IE58" s="57"/>
      <c r="IF58" s="57"/>
    </row>
    <row r="59" spans="1:240" s="57" customFormat="1" ht="16.5" customHeight="1" x14ac:dyDescent="0.3">
      <c r="A59" s="54" t="s">
        <v>290</v>
      </c>
      <c r="B59" s="64" t="s">
        <v>291</v>
      </c>
      <c r="C59" s="114"/>
      <c r="D59" s="145">
        <v>0</v>
      </c>
      <c r="E59" s="145">
        <v>0</v>
      </c>
      <c r="F59" s="145">
        <v>0</v>
      </c>
      <c r="G59" s="63">
        <v>0</v>
      </c>
      <c r="H59" s="63">
        <v>0</v>
      </c>
      <c r="I59" s="200"/>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c r="EO59" s="44"/>
      <c r="EP59" s="44"/>
      <c r="EQ59" s="44"/>
      <c r="ER59" s="44"/>
      <c r="ES59" s="44"/>
      <c r="ET59" s="44"/>
      <c r="EU59" s="44"/>
      <c r="EV59" s="44"/>
      <c r="EW59" s="44"/>
      <c r="EX59" s="44"/>
      <c r="EY59" s="44"/>
      <c r="EZ59" s="44"/>
      <c r="FA59" s="44"/>
      <c r="FB59" s="44"/>
      <c r="FC59" s="44"/>
      <c r="FD59" s="44"/>
      <c r="FE59" s="44"/>
      <c r="FF59" s="44"/>
      <c r="FG59" s="44"/>
      <c r="FH59" s="44"/>
      <c r="FI59" s="44"/>
      <c r="FJ59" s="44"/>
      <c r="FK59" s="44"/>
      <c r="FL59" s="44"/>
      <c r="FM59" s="44"/>
      <c r="FN59" s="44"/>
      <c r="FO59" s="44"/>
      <c r="FP59" s="44"/>
      <c r="FQ59" s="44"/>
      <c r="FR59" s="44"/>
      <c r="FS59" s="44"/>
      <c r="FT59" s="44"/>
      <c r="FU59" s="44"/>
      <c r="FV59" s="44"/>
      <c r="FW59" s="44"/>
      <c r="FX59" s="44"/>
      <c r="FY59" s="44"/>
      <c r="FZ59" s="44"/>
      <c r="GA59" s="44"/>
      <c r="GB59" s="44"/>
      <c r="GC59" s="44"/>
      <c r="GD59" s="44"/>
      <c r="GE59" s="44"/>
      <c r="GF59" s="44"/>
      <c r="GG59" s="44"/>
      <c r="GH59" s="44"/>
      <c r="GI59" s="44"/>
      <c r="GJ59" s="44"/>
      <c r="GK59" s="44"/>
      <c r="GL59" s="44"/>
      <c r="GM59" s="44"/>
      <c r="GN59" s="44"/>
      <c r="GO59" s="44"/>
      <c r="GP59" s="44"/>
      <c r="GQ59" s="44"/>
      <c r="GR59" s="44"/>
      <c r="GS59" s="44"/>
      <c r="GT59" s="44"/>
      <c r="GU59" s="44"/>
      <c r="GV59" s="44"/>
      <c r="GW59" s="44"/>
      <c r="GX59" s="44"/>
      <c r="GY59" s="44"/>
      <c r="GZ59" s="44"/>
      <c r="HA59" s="44"/>
      <c r="HB59" s="44"/>
      <c r="HC59" s="44"/>
      <c r="HD59" s="44"/>
      <c r="HE59" s="44"/>
      <c r="HF59" s="44"/>
      <c r="HG59" s="44"/>
      <c r="HH59" s="44"/>
      <c r="HI59" s="44"/>
      <c r="HJ59" s="44"/>
      <c r="HK59" s="44"/>
      <c r="HL59" s="44"/>
      <c r="HM59" s="44"/>
      <c r="HN59" s="44"/>
      <c r="HO59" s="44"/>
      <c r="HP59" s="44"/>
      <c r="HQ59" s="44"/>
      <c r="HR59" s="44"/>
      <c r="HS59" s="44"/>
      <c r="HT59" s="44"/>
      <c r="HU59" s="44"/>
      <c r="HV59" s="44"/>
      <c r="HW59" s="44"/>
      <c r="HX59" s="44"/>
      <c r="HY59" s="44"/>
      <c r="HZ59" s="44"/>
      <c r="IA59" s="44"/>
      <c r="IB59" s="44"/>
      <c r="IC59" s="44"/>
      <c r="ID59" s="44"/>
      <c r="IE59" s="44"/>
      <c r="IF59" s="44"/>
    </row>
    <row r="60" spans="1:240" s="57" customFormat="1" ht="16.5" customHeight="1" x14ac:dyDescent="0.3">
      <c r="A60" s="54" t="s">
        <v>292</v>
      </c>
      <c r="B60" s="58" t="s">
        <v>293</v>
      </c>
      <c r="C60" s="117">
        <f t="shared" ref="C60:H60" si="30">+C61</f>
        <v>0</v>
      </c>
      <c r="D60" s="117">
        <f t="shared" si="30"/>
        <v>10470</v>
      </c>
      <c r="E60" s="117">
        <f t="shared" si="30"/>
        <v>10470</v>
      </c>
      <c r="F60" s="117">
        <f t="shared" si="30"/>
        <v>10470</v>
      </c>
      <c r="G60" s="117">
        <f t="shared" si="30"/>
        <v>10470</v>
      </c>
      <c r="H60" s="117">
        <f t="shared" si="30"/>
        <v>0</v>
      </c>
      <c r="I60" s="200"/>
    </row>
    <row r="61" spans="1:240" s="57" customFormat="1" ht="16.5" customHeight="1" x14ac:dyDescent="0.3">
      <c r="A61" s="60" t="s">
        <v>294</v>
      </c>
      <c r="B61" s="64" t="s">
        <v>295</v>
      </c>
      <c r="C61" s="114"/>
      <c r="D61" s="146">
        <v>10470</v>
      </c>
      <c r="E61" s="146">
        <v>10470</v>
      </c>
      <c r="F61" s="146">
        <v>10470</v>
      </c>
      <c r="G61" s="63">
        <v>10470</v>
      </c>
      <c r="H61" s="63">
        <v>0</v>
      </c>
      <c r="I61" s="200"/>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c r="EO61" s="44"/>
      <c r="EP61" s="44"/>
      <c r="EQ61" s="44"/>
      <c r="ER61" s="44"/>
      <c r="ES61" s="44"/>
      <c r="ET61" s="44"/>
      <c r="EU61" s="44"/>
      <c r="EV61" s="44"/>
      <c r="EW61" s="44"/>
      <c r="EX61" s="44"/>
      <c r="EY61" s="44"/>
      <c r="EZ61" s="44"/>
      <c r="FA61" s="44"/>
      <c r="FB61" s="44"/>
      <c r="FC61" s="44"/>
      <c r="FD61" s="44"/>
      <c r="FE61" s="44"/>
      <c r="FF61" s="44"/>
      <c r="FG61" s="44"/>
      <c r="FH61" s="44"/>
      <c r="FI61" s="44"/>
      <c r="FJ61" s="44"/>
      <c r="FK61" s="44"/>
      <c r="FL61" s="44"/>
      <c r="FM61" s="44"/>
      <c r="FN61" s="44"/>
      <c r="FO61" s="44"/>
      <c r="FP61" s="44"/>
      <c r="FQ61" s="44"/>
      <c r="FR61" s="44"/>
      <c r="FS61" s="44"/>
      <c r="FT61" s="44"/>
      <c r="FU61" s="44"/>
      <c r="FV61" s="44"/>
      <c r="FW61" s="44"/>
      <c r="FX61" s="44"/>
      <c r="FY61" s="44"/>
      <c r="FZ61" s="44"/>
      <c r="GA61" s="44"/>
      <c r="GB61" s="44"/>
      <c r="GC61" s="44"/>
      <c r="GD61" s="44"/>
      <c r="GE61" s="44"/>
      <c r="GF61" s="44"/>
      <c r="GG61" s="44"/>
      <c r="GH61" s="44"/>
      <c r="GI61" s="44"/>
      <c r="GJ61" s="44"/>
      <c r="GK61" s="44"/>
      <c r="GL61" s="44"/>
      <c r="GM61" s="44"/>
      <c r="GN61" s="44"/>
      <c r="GO61" s="44"/>
      <c r="GP61" s="44"/>
      <c r="GQ61" s="44"/>
      <c r="GR61" s="44"/>
      <c r="GS61" s="44"/>
      <c r="GT61" s="44"/>
      <c r="GU61" s="44"/>
      <c r="GV61" s="44"/>
      <c r="GW61" s="44"/>
      <c r="GX61" s="44"/>
      <c r="GY61" s="44"/>
      <c r="GZ61" s="44"/>
      <c r="HA61" s="44"/>
      <c r="HB61" s="44"/>
      <c r="HC61" s="44"/>
      <c r="HD61" s="44"/>
      <c r="HE61" s="44"/>
      <c r="HF61" s="44"/>
      <c r="HG61" s="44"/>
      <c r="HH61" s="44"/>
      <c r="HI61" s="44"/>
      <c r="HJ61" s="44"/>
      <c r="HK61" s="44"/>
      <c r="HL61" s="44"/>
      <c r="HM61" s="44"/>
      <c r="HN61" s="44"/>
      <c r="HO61" s="44"/>
      <c r="HP61" s="44"/>
      <c r="HQ61" s="44"/>
      <c r="HR61" s="44"/>
      <c r="HS61" s="44"/>
      <c r="HT61" s="44"/>
      <c r="HU61" s="44"/>
      <c r="HV61" s="44"/>
      <c r="HW61" s="44"/>
      <c r="HX61" s="44"/>
      <c r="HY61" s="44"/>
      <c r="HZ61" s="44"/>
      <c r="IA61" s="44"/>
      <c r="IB61" s="44"/>
      <c r="IC61" s="44"/>
      <c r="ID61" s="44"/>
      <c r="IE61" s="44"/>
      <c r="IF61" s="44"/>
    </row>
    <row r="62" spans="1:240" s="57" customFormat="1" ht="16.5" customHeight="1" x14ac:dyDescent="0.3">
      <c r="A62" s="54" t="s">
        <v>296</v>
      </c>
      <c r="B62" s="58" t="s">
        <v>297</v>
      </c>
      <c r="C62" s="113">
        <f t="shared" ref="C62:H62" si="31">+C63+C64</f>
        <v>0</v>
      </c>
      <c r="D62" s="113">
        <f t="shared" si="31"/>
        <v>5120</v>
      </c>
      <c r="E62" s="113">
        <f t="shared" si="31"/>
        <v>5120</v>
      </c>
      <c r="F62" s="113">
        <f t="shared" si="31"/>
        <v>5120</v>
      </c>
      <c r="G62" s="113">
        <f t="shared" si="31"/>
        <v>4316</v>
      </c>
      <c r="H62" s="113">
        <f t="shared" si="31"/>
        <v>0</v>
      </c>
      <c r="I62" s="200"/>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c r="EO62" s="44"/>
      <c r="EP62" s="44"/>
      <c r="EQ62" s="44"/>
      <c r="ER62" s="44"/>
      <c r="ES62" s="44"/>
      <c r="ET62" s="44"/>
      <c r="EU62" s="44"/>
      <c r="EV62" s="44"/>
      <c r="EW62" s="44"/>
      <c r="EX62" s="44"/>
      <c r="EY62" s="44"/>
      <c r="EZ62" s="44"/>
      <c r="FA62" s="44"/>
      <c r="FB62" s="44"/>
      <c r="FC62" s="44"/>
      <c r="FD62" s="44"/>
      <c r="FE62" s="44"/>
      <c r="FF62" s="44"/>
      <c r="FG62" s="44"/>
      <c r="FH62" s="44"/>
      <c r="FI62" s="44"/>
      <c r="FJ62" s="44"/>
      <c r="FK62" s="44"/>
      <c r="FL62" s="44"/>
      <c r="FM62" s="44"/>
      <c r="FN62" s="44"/>
      <c r="FO62" s="44"/>
      <c r="FP62" s="44"/>
      <c r="FQ62" s="44"/>
      <c r="FR62" s="44"/>
      <c r="FS62" s="44"/>
      <c r="FT62" s="44"/>
      <c r="FU62" s="44"/>
      <c r="FV62" s="44"/>
      <c r="FW62" s="44"/>
      <c r="FX62" s="44"/>
      <c r="FY62" s="44"/>
      <c r="FZ62" s="44"/>
      <c r="GA62" s="44"/>
      <c r="GB62" s="44"/>
      <c r="GC62" s="44"/>
      <c r="GD62" s="44"/>
      <c r="GE62" s="44"/>
      <c r="GF62" s="44"/>
      <c r="GG62" s="44"/>
      <c r="GH62" s="44"/>
      <c r="GI62" s="44"/>
      <c r="GJ62" s="44"/>
      <c r="GK62" s="44"/>
      <c r="GL62" s="44"/>
      <c r="GM62" s="44"/>
      <c r="GN62" s="44"/>
      <c r="GO62" s="44"/>
      <c r="GP62" s="44"/>
      <c r="GQ62" s="44"/>
      <c r="GR62" s="44"/>
      <c r="GS62" s="44"/>
      <c r="GT62" s="44"/>
      <c r="GU62" s="44"/>
      <c r="GV62" s="44"/>
      <c r="GW62" s="44"/>
      <c r="GX62" s="44"/>
      <c r="GY62" s="44"/>
      <c r="GZ62" s="44"/>
      <c r="HA62" s="44"/>
      <c r="HB62" s="44"/>
      <c r="HC62" s="44"/>
      <c r="HD62" s="44"/>
      <c r="HE62" s="44"/>
      <c r="HF62" s="44"/>
      <c r="HG62" s="44"/>
      <c r="HH62" s="44"/>
      <c r="HI62" s="44"/>
      <c r="HJ62" s="44"/>
      <c r="HK62" s="44"/>
      <c r="HL62" s="44"/>
      <c r="HM62" s="44"/>
      <c r="HN62" s="44"/>
      <c r="HO62" s="44"/>
      <c r="HP62" s="44"/>
      <c r="HQ62" s="44"/>
      <c r="HR62" s="44"/>
      <c r="HS62" s="44"/>
      <c r="HT62" s="44"/>
      <c r="HU62" s="44"/>
      <c r="HV62" s="44"/>
      <c r="HW62" s="44"/>
      <c r="HX62" s="44"/>
      <c r="HY62" s="44"/>
      <c r="HZ62" s="44"/>
      <c r="IA62" s="44"/>
      <c r="IB62" s="44"/>
      <c r="IC62" s="44"/>
      <c r="ID62" s="44"/>
      <c r="IE62" s="44"/>
      <c r="IF62" s="44"/>
    </row>
    <row r="63" spans="1:240" ht="16.5" customHeight="1" x14ac:dyDescent="0.3">
      <c r="A63" s="54" t="s">
        <v>298</v>
      </c>
      <c r="B63" s="64" t="s">
        <v>299</v>
      </c>
      <c r="C63" s="114"/>
      <c r="D63" s="147">
        <v>5120</v>
      </c>
      <c r="E63" s="147">
        <v>5120</v>
      </c>
      <c r="F63" s="147">
        <v>5120</v>
      </c>
      <c r="G63" s="63">
        <v>4316</v>
      </c>
      <c r="H63" s="63">
        <v>0</v>
      </c>
      <c r="I63" s="200"/>
    </row>
    <row r="64" spans="1:240" s="57" customFormat="1" ht="16.5" customHeight="1" x14ac:dyDescent="0.3">
      <c r="A64" s="54" t="s">
        <v>300</v>
      </c>
      <c r="B64" s="64" t="s">
        <v>301</v>
      </c>
      <c r="C64" s="114"/>
      <c r="D64" s="147">
        <v>0</v>
      </c>
      <c r="E64" s="147">
        <v>0</v>
      </c>
      <c r="F64" s="147">
        <v>0</v>
      </c>
      <c r="G64" s="63">
        <v>0</v>
      </c>
      <c r="H64" s="63">
        <v>0</v>
      </c>
      <c r="I64" s="200"/>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c r="EO64" s="44"/>
      <c r="EP64" s="44"/>
      <c r="EQ64" s="44"/>
      <c r="ER64" s="44"/>
      <c r="ES64" s="44"/>
      <c r="ET64" s="44"/>
      <c r="EU64" s="44"/>
      <c r="EV64" s="44"/>
      <c r="EW64" s="44"/>
      <c r="EX64" s="44"/>
      <c r="EY64" s="44"/>
      <c r="EZ64" s="44"/>
      <c r="FA64" s="44"/>
      <c r="FB64" s="44"/>
      <c r="FC64" s="44"/>
      <c r="FD64" s="44"/>
      <c r="FE64" s="44"/>
      <c r="FF64" s="44"/>
      <c r="FG64" s="44"/>
      <c r="FH64" s="44"/>
      <c r="FI64" s="44"/>
      <c r="FJ64" s="44"/>
      <c r="FK64" s="44"/>
      <c r="FL64" s="44"/>
      <c r="FM64" s="44"/>
      <c r="FN64" s="44"/>
      <c r="FO64" s="44"/>
      <c r="FP64" s="44"/>
      <c r="FQ64" s="44"/>
      <c r="FR64" s="44"/>
      <c r="FS64" s="44"/>
      <c r="FT64" s="44"/>
      <c r="FU64" s="44"/>
      <c r="FV64" s="44"/>
      <c r="FW64" s="44"/>
      <c r="FX64" s="44"/>
      <c r="FY64" s="44"/>
      <c r="FZ64" s="44"/>
      <c r="GA64" s="44"/>
      <c r="GB64" s="44"/>
      <c r="GC64" s="44"/>
      <c r="GD64" s="44"/>
      <c r="GE64" s="44"/>
      <c r="GF64" s="44"/>
      <c r="GG64" s="44"/>
      <c r="GH64" s="44"/>
      <c r="GI64" s="44"/>
      <c r="GJ64" s="44"/>
      <c r="GK64" s="44"/>
      <c r="GL64" s="44"/>
      <c r="GM64" s="44"/>
      <c r="GN64" s="44"/>
      <c r="GO64" s="44"/>
      <c r="GP64" s="44"/>
      <c r="GQ64" s="44"/>
      <c r="GR64" s="44"/>
      <c r="GS64" s="44"/>
      <c r="GT64" s="44"/>
      <c r="GU64" s="44"/>
      <c r="GV64" s="44"/>
      <c r="GW64" s="44"/>
      <c r="GX64" s="44"/>
      <c r="GY64" s="44"/>
      <c r="GZ64" s="44"/>
      <c r="HA64" s="44"/>
      <c r="HB64" s="44"/>
      <c r="HC64" s="44"/>
      <c r="HD64" s="44"/>
      <c r="HE64" s="44"/>
      <c r="HF64" s="44"/>
      <c r="HG64" s="44"/>
      <c r="HH64" s="44"/>
      <c r="HI64" s="44"/>
      <c r="HJ64" s="44"/>
      <c r="HK64" s="44"/>
      <c r="HL64" s="44"/>
      <c r="HM64" s="44"/>
      <c r="HN64" s="44"/>
      <c r="HO64" s="44"/>
      <c r="HP64" s="44"/>
      <c r="HQ64" s="44"/>
      <c r="HR64" s="44"/>
      <c r="HS64" s="44"/>
      <c r="HT64" s="44"/>
      <c r="HU64" s="44"/>
      <c r="HV64" s="44"/>
      <c r="HW64" s="44"/>
      <c r="HX64" s="44"/>
      <c r="HY64" s="44"/>
      <c r="HZ64" s="44"/>
      <c r="IA64" s="44"/>
      <c r="IB64" s="44"/>
      <c r="IC64" s="44"/>
      <c r="ID64" s="44"/>
      <c r="IE64" s="44"/>
      <c r="IF64" s="44"/>
    </row>
    <row r="65" spans="1:240" ht="16.5" customHeight="1" x14ac:dyDescent="0.3">
      <c r="A65" s="60" t="s">
        <v>302</v>
      </c>
      <c r="B65" s="64" t="s">
        <v>303</v>
      </c>
      <c r="C65" s="114"/>
      <c r="D65" s="147">
        <v>230</v>
      </c>
      <c r="E65" s="147">
        <v>230</v>
      </c>
      <c r="F65" s="147">
        <v>230</v>
      </c>
      <c r="G65" s="63">
        <v>114</v>
      </c>
      <c r="H65" s="63">
        <v>0</v>
      </c>
      <c r="I65" s="200"/>
    </row>
    <row r="66" spans="1:240" ht="16.5" customHeight="1" x14ac:dyDescent="0.3">
      <c r="A66" s="60" t="s">
        <v>304</v>
      </c>
      <c r="B66" s="61" t="s">
        <v>305</v>
      </c>
      <c r="C66" s="114"/>
      <c r="D66" s="147">
        <v>0</v>
      </c>
      <c r="E66" s="147">
        <v>0</v>
      </c>
      <c r="F66" s="147">
        <v>0</v>
      </c>
      <c r="G66" s="63">
        <v>0</v>
      </c>
      <c r="H66" s="63">
        <v>0</v>
      </c>
      <c r="I66" s="200"/>
    </row>
    <row r="67" spans="1:240" ht="16.5" customHeight="1" x14ac:dyDescent="0.3">
      <c r="A67" s="60" t="s">
        <v>306</v>
      </c>
      <c r="B67" s="64" t="s">
        <v>307</v>
      </c>
      <c r="C67" s="114"/>
      <c r="D67" s="147">
        <v>0</v>
      </c>
      <c r="E67" s="147">
        <v>0</v>
      </c>
      <c r="F67" s="147">
        <v>0</v>
      </c>
      <c r="G67" s="63">
        <v>0</v>
      </c>
      <c r="H67" s="63">
        <v>0</v>
      </c>
      <c r="I67" s="200"/>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c r="DA67" s="57"/>
      <c r="DB67" s="57"/>
      <c r="DC67" s="57"/>
      <c r="DD67" s="57"/>
      <c r="DE67" s="57"/>
      <c r="DF67" s="57"/>
      <c r="DG67" s="57"/>
      <c r="DH67" s="57"/>
      <c r="DI67" s="57"/>
      <c r="DJ67" s="57"/>
      <c r="DK67" s="57"/>
      <c r="DL67" s="57"/>
      <c r="DM67" s="57"/>
      <c r="DN67" s="57"/>
      <c r="DO67" s="57"/>
      <c r="DP67" s="57"/>
      <c r="DQ67" s="57"/>
      <c r="DR67" s="57"/>
      <c r="DS67" s="57"/>
      <c r="DT67" s="57"/>
      <c r="DU67" s="57"/>
      <c r="DV67" s="57"/>
      <c r="DW67" s="57"/>
      <c r="DX67" s="57"/>
      <c r="DY67" s="57"/>
      <c r="DZ67" s="57"/>
      <c r="EA67" s="57"/>
      <c r="EB67" s="57"/>
      <c r="EC67" s="57"/>
      <c r="ED67" s="57"/>
      <c r="EE67" s="57"/>
      <c r="EF67" s="57"/>
      <c r="EG67" s="57"/>
      <c r="EH67" s="57"/>
      <c r="EI67" s="57"/>
      <c r="EJ67" s="57"/>
      <c r="EK67" s="57"/>
      <c r="EL67" s="57"/>
      <c r="EM67" s="57"/>
      <c r="EN67" s="57"/>
      <c r="EO67" s="57"/>
      <c r="EP67" s="57"/>
      <c r="EQ67" s="57"/>
      <c r="ER67" s="57"/>
      <c r="ES67" s="57"/>
      <c r="ET67" s="57"/>
      <c r="EU67" s="57"/>
      <c r="EV67" s="57"/>
      <c r="EW67" s="57"/>
      <c r="EX67" s="57"/>
      <c r="EY67" s="57"/>
      <c r="EZ67" s="57"/>
      <c r="FA67" s="57"/>
      <c r="FB67" s="57"/>
      <c r="FC67" s="57"/>
      <c r="FD67" s="57"/>
      <c r="FE67" s="57"/>
      <c r="FF67" s="57"/>
      <c r="FG67" s="57"/>
      <c r="FH67" s="57"/>
      <c r="FI67" s="57"/>
      <c r="FJ67" s="57"/>
      <c r="FK67" s="57"/>
      <c r="FL67" s="57"/>
      <c r="FM67" s="57"/>
      <c r="FN67" s="57"/>
      <c r="FO67" s="57"/>
      <c r="FP67" s="57"/>
      <c r="FQ67" s="57"/>
      <c r="FR67" s="57"/>
      <c r="FS67" s="57"/>
      <c r="FT67" s="57"/>
      <c r="FU67" s="57"/>
      <c r="FV67" s="57"/>
      <c r="FW67" s="57"/>
      <c r="FX67" s="57"/>
      <c r="FY67" s="57"/>
      <c r="FZ67" s="57"/>
      <c r="GA67" s="57"/>
      <c r="GB67" s="57"/>
      <c r="GC67" s="57"/>
      <c r="GD67" s="57"/>
      <c r="GE67" s="57"/>
      <c r="GF67" s="57"/>
      <c r="GG67" s="57"/>
      <c r="GH67" s="57"/>
      <c r="GI67" s="57"/>
      <c r="GJ67" s="57"/>
      <c r="GK67" s="57"/>
      <c r="GL67" s="57"/>
      <c r="GM67" s="57"/>
      <c r="GN67" s="57"/>
      <c r="GO67" s="57"/>
      <c r="GP67" s="57"/>
      <c r="GQ67" s="57"/>
      <c r="GR67" s="57"/>
      <c r="GS67" s="57"/>
      <c r="GT67" s="57"/>
      <c r="GU67" s="57"/>
      <c r="GV67" s="57"/>
      <c r="GW67" s="57"/>
      <c r="GX67" s="57"/>
      <c r="GY67" s="57"/>
      <c r="GZ67" s="57"/>
      <c r="HA67" s="57"/>
      <c r="HB67" s="57"/>
      <c r="HC67" s="57"/>
      <c r="HD67" s="57"/>
      <c r="HE67" s="57"/>
      <c r="HF67" s="57"/>
      <c r="HG67" s="57"/>
      <c r="HH67" s="57"/>
      <c r="HI67" s="57"/>
      <c r="HJ67" s="57"/>
      <c r="HK67" s="57"/>
      <c r="HL67" s="57"/>
      <c r="HM67" s="57"/>
      <c r="HN67" s="57"/>
      <c r="HO67" s="57"/>
      <c r="HP67" s="57"/>
      <c r="HQ67" s="57"/>
      <c r="HR67" s="57"/>
      <c r="HS67" s="57"/>
      <c r="HT67" s="57"/>
      <c r="HU67" s="57"/>
      <c r="HV67" s="57"/>
      <c r="HW67" s="57"/>
      <c r="HX67" s="57"/>
      <c r="HY67" s="57"/>
      <c r="HZ67" s="57"/>
      <c r="IA67" s="57"/>
      <c r="IB67" s="57"/>
      <c r="IC67" s="57"/>
      <c r="ID67" s="57"/>
      <c r="IE67" s="57"/>
      <c r="IF67" s="57"/>
    </row>
    <row r="68" spans="1:240" ht="16.5" customHeight="1" x14ac:dyDescent="0.3">
      <c r="A68" s="60" t="s">
        <v>308</v>
      </c>
      <c r="B68" s="64" t="s">
        <v>309</v>
      </c>
      <c r="C68" s="114"/>
      <c r="D68" s="147">
        <v>6000</v>
      </c>
      <c r="E68" s="147">
        <v>6000</v>
      </c>
      <c r="F68" s="147">
        <v>6000</v>
      </c>
      <c r="G68" s="63">
        <v>4943</v>
      </c>
      <c r="H68" s="63">
        <v>0</v>
      </c>
      <c r="I68" s="200"/>
    </row>
    <row r="69" spans="1:240" ht="30" x14ac:dyDescent="0.3">
      <c r="A69" s="60" t="s">
        <v>310</v>
      </c>
      <c r="B69" s="64" t="s">
        <v>311</v>
      </c>
      <c r="C69" s="114"/>
      <c r="D69" s="147">
        <v>200</v>
      </c>
      <c r="E69" s="147">
        <v>200</v>
      </c>
      <c r="F69" s="147">
        <v>200</v>
      </c>
      <c r="G69" s="63">
        <v>200</v>
      </c>
      <c r="H69" s="63">
        <v>0</v>
      </c>
      <c r="I69" s="200"/>
    </row>
    <row r="70" spans="1:240" ht="16.5" customHeight="1" x14ac:dyDescent="0.3">
      <c r="A70" s="54" t="s">
        <v>312</v>
      </c>
      <c r="B70" s="58" t="s">
        <v>313</v>
      </c>
      <c r="C70" s="117">
        <f t="shared" ref="C70:H70" si="32">+C71+C72</f>
        <v>0</v>
      </c>
      <c r="D70" s="117">
        <f t="shared" si="32"/>
        <v>36520</v>
      </c>
      <c r="E70" s="117">
        <f t="shared" si="32"/>
        <v>36520</v>
      </c>
      <c r="F70" s="117">
        <f t="shared" si="32"/>
        <v>36520</v>
      </c>
      <c r="G70" s="117">
        <f t="shared" si="32"/>
        <v>36131</v>
      </c>
      <c r="H70" s="117">
        <f t="shared" si="32"/>
        <v>3004</v>
      </c>
      <c r="I70" s="200"/>
    </row>
    <row r="71" spans="1:240" ht="16.5" customHeight="1" x14ac:dyDescent="0.3">
      <c r="A71" s="60" t="s">
        <v>314</v>
      </c>
      <c r="B71" s="64" t="s">
        <v>315</v>
      </c>
      <c r="C71" s="114"/>
      <c r="D71" s="148">
        <v>35970</v>
      </c>
      <c r="E71" s="148">
        <v>35970</v>
      </c>
      <c r="F71" s="148">
        <v>35970</v>
      </c>
      <c r="G71" s="63">
        <v>35911</v>
      </c>
      <c r="H71" s="63">
        <v>3004</v>
      </c>
      <c r="I71" s="200"/>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c r="EO71" s="57"/>
      <c r="EP71" s="57"/>
      <c r="EQ71" s="57"/>
      <c r="ER71" s="57"/>
      <c r="ES71" s="57"/>
      <c r="ET71" s="57"/>
      <c r="EU71" s="57"/>
      <c r="EV71" s="57"/>
      <c r="EW71" s="57"/>
      <c r="EX71" s="57"/>
      <c r="EY71" s="57"/>
      <c r="EZ71" s="57"/>
      <c r="FA71" s="57"/>
      <c r="FB71" s="57"/>
      <c r="FC71" s="57"/>
      <c r="FD71" s="57"/>
      <c r="FE71" s="57"/>
      <c r="FF71" s="57"/>
      <c r="FG71" s="57"/>
      <c r="FH71" s="57"/>
      <c r="FI71" s="57"/>
      <c r="FJ71" s="57"/>
      <c r="FK71" s="57"/>
      <c r="FL71" s="57"/>
      <c r="FM71" s="57"/>
      <c r="FN71" s="57"/>
      <c r="FO71" s="57"/>
      <c r="FP71" s="57"/>
      <c r="FQ71" s="57"/>
      <c r="FR71" s="57"/>
      <c r="FS71" s="57"/>
      <c r="FT71" s="57"/>
      <c r="FU71" s="57"/>
      <c r="FV71" s="57"/>
      <c r="FW71" s="57"/>
      <c r="FX71" s="57"/>
      <c r="FY71" s="57"/>
      <c r="FZ71" s="57"/>
      <c r="GA71" s="57"/>
      <c r="GB71" s="57"/>
      <c r="GC71" s="57"/>
      <c r="GD71" s="57"/>
      <c r="GE71" s="57"/>
      <c r="GF71" s="57"/>
      <c r="GG71" s="57"/>
      <c r="GH71" s="57"/>
      <c r="GI71" s="57"/>
      <c r="GJ71" s="57"/>
      <c r="GK71" s="57"/>
      <c r="GL71" s="57"/>
      <c r="GM71" s="57"/>
      <c r="GN71" s="57"/>
      <c r="GO71" s="57"/>
      <c r="GP71" s="57"/>
      <c r="GQ71" s="57"/>
      <c r="GR71" s="57"/>
      <c r="GS71" s="57"/>
      <c r="GT71" s="57"/>
      <c r="GU71" s="57"/>
      <c r="GV71" s="57"/>
      <c r="GW71" s="57"/>
      <c r="GX71" s="57"/>
      <c r="GY71" s="57"/>
      <c r="GZ71" s="57"/>
      <c r="HA71" s="57"/>
      <c r="HB71" s="57"/>
      <c r="HC71" s="57"/>
      <c r="HD71" s="57"/>
      <c r="HE71" s="57"/>
      <c r="HF71" s="57"/>
      <c r="HG71" s="57"/>
      <c r="HH71" s="57"/>
      <c r="HI71" s="57"/>
      <c r="HJ71" s="57"/>
      <c r="HK71" s="57"/>
      <c r="HL71" s="57"/>
      <c r="HM71" s="57"/>
      <c r="HN71" s="57"/>
      <c r="HO71" s="57"/>
      <c r="HP71" s="57"/>
      <c r="HQ71" s="57"/>
      <c r="HR71" s="57"/>
      <c r="HS71" s="57"/>
      <c r="HT71" s="57"/>
      <c r="HU71" s="57"/>
      <c r="HV71" s="57"/>
      <c r="HW71" s="57"/>
      <c r="HX71" s="57"/>
      <c r="HY71" s="57"/>
      <c r="HZ71" s="57"/>
      <c r="IA71" s="57"/>
      <c r="IB71" s="57"/>
      <c r="IC71" s="57"/>
      <c r="ID71" s="57"/>
      <c r="IE71" s="57"/>
      <c r="IF71" s="57"/>
    </row>
    <row r="72" spans="1:240" s="57" customFormat="1" ht="16.5" customHeight="1" x14ac:dyDescent="0.3">
      <c r="A72" s="60" t="s">
        <v>316</v>
      </c>
      <c r="B72" s="64" t="s">
        <v>317</v>
      </c>
      <c r="C72" s="114"/>
      <c r="D72" s="148">
        <v>550</v>
      </c>
      <c r="E72" s="148">
        <v>550</v>
      </c>
      <c r="F72" s="148">
        <v>550</v>
      </c>
      <c r="G72" s="69">
        <v>220</v>
      </c>
      <c r="H72" s="69">
        <v>0</v>
      </c>
      <c r="I72" s="200"/>
    </row>
    <row r="73" spans="1:240" ht="16.5" customHeight="1" x14ac:dyDescent="0.3">
      <c r="A73" s="54" t="s">
        <v>318</v>
      </c>
      <c r="B73" s="58" t="s">
        <v>207</v>
      </c>
      <c r="C73" s="112">
        <f>+C74</f>
        <v>0</v>
      </c>
      <c r="D73" s="112">
        <f t="shared" ref="D73:H74" si="33">+D74</f>
        <v>0</v>
      </c>
      <c r="E73" s="112">
        <f t="shared" si="33"/>
        <v>0</v>
      </c>
      <c r="F73" s="112">
        <f t="shared" si="33"/>
        <v>0</v>
      </c>
      <c r="G73" s="112">
        <f t="shared" si="33"/>
        <v>0</v>
      </c>
      <c r="H73" s="112">
        <f t="shared" si="33"/>
        <v>0</v>
      </c>
      <c r="I73" s="200"/>
    </row>
    <row r="74" spans="1:240" ht="16.5" customHeight="1" x14ac:dyDescent="0.3">
      <c r="A74" s="70" t="s">
        <v>319</v>
      </c>
      <c r="B74" s="58" t="s">
        <v>320</v>
      </c>
      <c r="C74" s="112">
        <f>+C75</f>
        <v>0</v>
      </c>
      <c r="D74" s="112">
        <f t="shared" si="33"/>
        <v>0</v>
      </c>
      <c r="E74" s="112">
        <f t="shared" si="33"/>
        <v>0</v>
      </c>
      <c r="F74" s="112">
        <f t="shared" si="33"/>
        <v>0</v>
      </c>
      <c r="G74" s="112">
        <f t="shared" si="33"/>
        <v>0</v>
      </c>
      <c r="H74" s="112">
        <f t="shared" si="33"/>
        <v>0</v>
      </c>
      <c r="I74" s="200"/>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57"/>
      <c r="DM74" s="57"/>
      <c r="DN74" s="57"/>
      <c r="DO74" s="57"/>
      <c r="DP74" s="57"/>
      <c r="DQ74" s="57"/>
      <c r="DR74" s="57"/>
      <c r="DS74" s="57"/>
      <c r="DT74" s="57"/>
      <c r="DU74" s="57"/>
      <c r="DV74" s="57"/>
      <c r="DW74" s="57"/>
      <c r="DX74" s="57"/>
      <c r="DY74" s="57"/>
      <c r="DZ74" s="57"/>
      <c r="EA74" s="57"/>
      <c r="EB74" s="57"/>
      <c r="EC74" s="57"/>
      <c r="ED74" s="57"/>
      <c r="EE74" s="57"/>
      <c r="EF74" s="57"/>
      <c r="EG74" s="57"/>
      <c r="EH74" s="57"/>
      <c r="EI74" s="57"/>
      <c r="EJ74" s="57"/>
      <c r="EK74" s="57"/>
      <c r="EL74" s="57"/>
      <c r="EM74" s="57"/>
      <c r="EN74" s="57"/>
      <c r="EO74" s="57"/>
      <c r="EP74" s="57"/>
      <c r="EQ74" s="57"/>
      <c r="ER74" s="57"/>
      <c r="ES74" s="57"/>
      <c r="ET74" s="57"/>
      <c r="EU74" s="57"/>
      <c r="EV74" s="57"/>
      <c r="EW74" s="57"/>
      <c r="EX74" s="57"/>
      <c r="EY74" s="57"/>
      <c r="EZ74" s="57"/>
      <c r="FA74" s="57"/>
      <c r="FB74" s="57"/>
      <c r="FC74" s="57"/>
      <c r="FD74" s="57"/>
      <c r="FE74" s="57"/>
      <c r="FF74" s="57"/>
      <c r="FG74" s="57"/>
      <c r="FH74" s="57"/>
      <c r="FI74" s="57"/>
      <c r="FJ74" s="57"/>
      <c r="FK74" s="57"/>
      <c r="FL74" s="57"/>
      <c r="FM74" s="57"/>
      <c r="FN74" s="57"/>
      <c r="FO74" s="57"/>
      <c r="FP74" s="57"/>
      <c r="FQ74" s="57"/>
      <c r="FR74" s="57"/>
      <c r="FS74" s="57"/>
      <c r="FT74" s="57"/>
      <c r="FU74" s="57"/>
      <c r="FV74" s="57"/>
      <c r="FW74" s="57"/>
      <c r="FX74" s="57"/>
      <c r="FY74" s="57"/>
      <c r="FZ74" s="57"/>
      <c r="GA74" s="57"/>
      <c r="GB74" s="57"/>
      <c r="GC74" s="57"/>
      <c r="GD74" s="57"/>
      <c r="GE74" s="57"/>
      <c r="GF74" s="57"/>
      <c r="GG74" s="57"/>
      <c r="GH74" s="57"/>
      <c r="GI74" s="57"/>
      <c r="GJ74" s="57"/>
      <c r="GK74" s="57"/>
      <c r="GL74" s="57"/>
      <c r="GM74" s="57"/>
      <c r="GN74" s="57"/>
      <c r="GO74" s="57"/>
      <c r="GP74" s="57"/>
      <c r="GQ74" s="57"/>
      <c r="GR74" s="57"/>
      <c r="GS74" s="57"/>
      <c r="GT74" s="57"/>
      <c r="GU74" s="57"/>
      <c r="GV74" s="57"/>
      <c r="GW74" s="57"/>
      <c r="GX74" s="57"/>
      <c r="GY74" s="57"/>
      <c r="GZ74" s="57"/>
      <c r="HA74" s="57"/>
      <c r="HB74" s="57"/>
      <c r="HC74" s="57"/>
      <c r="HD74" s="57"/>
      <c r="HE74" s="57"/>
      <c r="HF74" s="57"/>
      <c r="HG74" s="57"/>
      <c r="HH74" s="57"/>
      <c r="HI74" s="57"/>
      <c r="HJ74" s="57"/>
      <c r="HK74" s="57"/>
      <c r="HL74" s="57"/>
      <c r="HM74" s="57"/>
      <c r="HN74" s="57"/>
      <c r="HO74" s="57"/>
      <c r="HP74" s="57"/>
      <c r="HQ74" s="57"/>
      <c r="HR74" s="57"/>
      <c r="HS74" s="57"/>
      <c r="HT74" s="57"/>
      <c r="HU74" s="57"/>
      <c r="HV74" s="57"/>
      <c r="HW74" s="57"/>
      <c r="HX74" s="57"/>
      <c r="HY74" s="57"/>
      <c r="HZ74" s="57"/>
      <c r="IA74" s="57"/>
      <c r="IB74" s="57"/>
      <c r="IC74" s="57"/>
      <c r="ID74" s="57"/>
      <c r="IE74" s="57"/>
      <c r="IF74" s="57"/>
    </row>
    <row r="75" spans="1:240" s="57" customFormat="1" ht="16.5" customHeight="1" x14ac:dyDescent="0.3">
      <c r="A75" s="70" t="s">
        <v>321</v>
      </c>
      <c r="B75" s="64" t="s">
        <v>322</v>
      </c>
      <c r="C75" s="114"/>
      <c r="D75" s="149">
        <v>0</v>
      </c>
      <c r="E75" s="149">
        <v>0</v>
      </c>
      <c r="F75" s="149">
        <v>0</v>
      </c>
      <c r="G75" s="63">
        <v>0</v>
      </c>
      <c r="H75" s="63">
        <v>0</v>
      </c>
      <c r="I75" s="200"/>
    </row>
    <row r="76" spans="1:240" s="57" customFormat="1" ht="16.5" customHeight="1" x14ac:dyDescent="0.3">
      <c r="A76" s="70" t="s">
        <v>323</v>
      </c>
      <c r="B76" s="71" t="s">
        <v>215</v>
      </c>
      <c r="C76" s="114">
        <f t="shared" ref="C76:H76" si="34">C77+C78</f>
        <v>0</v>
      </c>
      <c r="D76" s="114">
        <f t="shared" si="34"/>
        <v>100890</v>
      </c>
      <c r="E76" s="114">
        <f t="shared" si="34"/>
        <v>100890</v>
      </c>
      <c r="F76" s="114">
        <f t="shared" si="34"/>
        <v>100890</v>
      </c>
      <c r="G76" s="114">
        <f t="shared" si="34"/>
        <v>98186</v>
      </c>
      <c r="H76" s="114">
        <f t="shared" si="34"/>
        <v>6290</v>
      </c>
      <c r="I76" s="200"/>
    </row>
    <row r="77" spans="1:240" s="57" customFormat="1" ht="16.5" customHeight="1" x14ac:dyDescent="0.3">
      <c r="A77" s="70" t="s">
        <v>324</v>
      </c>
      <c r="B77" s="72" t="s">
        <v>325</v>
      </c>
      <c r="C77" s="114"/>
      <c r="D77" s="150">
        <v>0</v>
      </c>
      <c r="E77" s="150">
        <v>0</v>
      </c>
      <c r="F77" s="150">
        <v>0</v>
      </c>
      <c r="G77" s="63">
        <v>0</v>
      </c>
      <c r="H77" s="63">
        <v>0</v>
      </c>
      <c r="I77" s="200"/>
    </row>
    <row r="78" spans="1:240" ht="16.5" customHeight="1" x14ac:dyDescent="0.3">
      <c r="A78" s="70" t="s">
        <v>326</v>
      </c>
      <c r="B78" s="72" t="s">
        <v>327</v>
      </c>
      <c r="C78" s="114"/>
      <c r="D78" s="150">
        <v>100890</v>
      </c>
      <c r="E78" s="150">
        <v>100890</v>
      </c>
      <c r="F78" s="150">
        <v>100890</v>
      </c>
      <c r="G78" s="63">
        <v>98186</v>
      </c>
      <c r="H78" s="63">
        <v>6290</v>
      </c>
      <c r="I78" s="200"/>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c r="DI78" s="57"/>
      <c r="DJ78" s="57"/>
      <c r="DK78" s="57"/>
      <c r="DL78" s="57"/>
      <c r="DM78" s="57"/>
      <c r="DN78" s="57"/>
      <c r="DO78" s="57"/>
      <c r="DP78" s="57"/>
      <c r="DQ78" s="57"/>
      <c r="DR78" s="57"/>
      <c r="DS78" s="57"/>
      <c r="DT78" s="57"/>
      <c r="DU78" s="57"/>
      <c r="DV78" s="57"/>
      <c r="DW78" s="57"/>
      <c r="DX78" s="57"/>
      <c r="DY78" s="57"/>
      <c r="DZ78" s="57"/>
      <c r="EA78" s="57"/>
      <c r="EB78" s="57"/>
      <c r="EC78" s="57"/>
      <c r="ED78" s="57"/>
      <c r="EE78" s="57"/>
      <c r="EF78" s="57"/>
      <c r="EG78" s="57"/>
      <c r="EH78" s="57"/>
      <c r="EI78" s="57"/>
      <c r="EJ78" s="57"/>
      <c r="EK78" s="57"/>
      <c r="EL78" s="57"/>
      <c r="EM78" s="57"/>
      <c r="EN78" s="57"/>
      <c r="EO78" s="57"/>
      <c r="EP78" s="57"/>
      <c r="EQ78" s="57"/>
      <c r="ER78" s="57"/>
      <c r="ES78" s="57"/>
      <c r="ET78" s="57"/>
      <c r="EU78" s="57"/>
      <c r="EV78" s="57"/>
      <c r="EW78" s="57"/>
      <c r="EX78" s="57"/>
      <c r="EY78" s="57"/>
      <c r="EZ78" s="57"/>
      <c r="FA78" s="57"/>
      <c r="FB78" s="57"/>
      <c r="FC78" s="57"/>
      <c r="FD78" s="57"/>
      <c r="FE78" s="57"/>
      <c r="FF78" s="57"/>
      <c r="FG78" s="57"/>
      <c r="FH78" s="57"/>
      <c r="FI78" s="57"/>
      <c r="FJ78" s="57"/>
      <c r="FK78" s="57"/>
      <c r="FL78" s="57"/>
      <c r="FM78" s="57"/>
      <c r="FN78" s="57"/>
      <c r="FO78" s="57"/>
      <c r="FP78" s="57"/>
      <c r="FQ78" s="57"/>
      <c r="FR78" s="57"/>
      <c r="FS78" s="57"/>
      <c r="FT78" s="57"/>
      <c r="FU78" s="57"/>
      <c r="FV78" s="57"/>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c r="GY78" s="57"/>
      <c r="GZ78" s="57"/>
      <c r="HA78" s="57"/>
      <c r="HB78" s="57"/>
      <c r="HC78" s="57"/>
      <c r="HD78" s="57"/>
      <c r="HE78" s="57"/>
      <c r="HF78" s="57"/>
      <c r="HG78" s="57"/>
      <c r="HH78" s="57"/>
      <c r="HI78" s="57"/>
      <c r="HJ78" s="57"/>
      <c r="HK78" s="57"/>
      <c r="HL78" s="57"/>
      <c r="HM78" s="57"/>
      <c r="HN78" s="57"/>
      <c r="HO78" s="57"/>
      <c r="HP78" s="57"/>
      <c r="HQ78" s="57"/>
      <c r="HR78" s="57"/>
      <c r="HS78" s="57"/>
      <c r="HT78" s="57"/>
      <c r="HU78" s="57"/>
      <c r="HV78" s="57"/>
      <c r="HW78" s="57"/>
      <c r="HX78" s="57"/>
      <c r="HY78" s="57"/>
      <c r="HZ78" s="57"/>
      <c r="IA78" s="57"/>
      <c r="IB78" s="57"/>
      <c r="IC78" s="57"/>
      <c r="ID78" s="57"/>
      <c r="IE78" s="57"/>
      <c r="IF78" s="57"/>
    </row>
    <row r="79" spans="1:240" s="57" customFormat="1" ht="16.5" customHeight="1" x14ac:dyDescent="0.3">
      <c r="A79" s="54" t="s">
        <v>328</v>
      </c>
      <c r="B79" s="58" t="s">
        <v>217</v>
      </c>
      <c r="C79" s="113">
        <f t="shared" ref="C79:H79" si="35">+C80</f>
        <v>0</v>
      </c>
      <c r="D79" s="113">
        <f t="shared" si="35"/>
        <v>0</v>
      </c>
      <c r="E79" s="113">
        <f t="shared" si="35"/>
        <v>0</v>
      </c>
      <c r="F79" s="113">
        <f t="shared" si="35"/>
        <v>0</v>
      </c>
      <c r="G79" s="113">
        <f t="shared" si="35"/>
        <v>0</v>
      </c>
      <c r="H79" s="113">
        <f t="shared" si="35"/>
        <v>0</v>
      </c>
      <c r="I79" s="200"/>
    </row>
    <row r="80" spans="1:240" s="57" customFormat="1" ht="16.5" customHeight="1" x14ac:dyDescent="0.3">
      <c r="A80" s="54" t="s">
        <v>329</v>
      </c>
      <c r="B80" s="58" t="s">
        <v>219</v>
      </c>
      <c r="C80" s="113">
        <f t="shared" ref="C80:H80" si="36">+C81+C86</f>
        <v>0</v>
      </c>
      <c r="D80" s="113">
        <f t="shared" si="36"/>
        <v>0</v>
      </c>
      <c r="E80" s="113">
        <f t="shared" si="36"/>
        <v>0</v>
      </c>
      <c r="F80" s="113">
        <f t="shared" si="36"/>
        <v>0</v>
      </c>
      <c r="G80" s="113">
        <f t="shared" si="36"/>
        <v>0</v>
      </c>
      <c r="H80" s="113">
        <f t="shared" si="36"/>
        <v>0</v>
      </c>
      <c r="I80" s="200"/>
    </row>
    <row r="81" spans="1:240" s="57" customFormat="1" ht="16.5" customHeight="1" x14ac:dyDescent="0.3">
      <c r="A81" s="54" t="s">
        <v>330</v>
      </c>
      <c r="B81" s="58" t="s">
        <v>331</v>
      </c>
      <c r="C81" s="113">
        <f t="shared" ref="C81:H81" si="37">+C83+C85+C84+C82</f>
        <v>0</v>
      </c>
      <c r="D81" s="113">
        <f t="shared" si="37"/>
        <v>0</v>
      </c>
      <c r="E81" s="113">
        <f t="shared" si="37"/>
        <v>0</v>
      </c>
      <c r="F81" s="113">
        <f t="shared" si="37"/>
        <v>0</v>
      </c>
      <c r="G81" s="113">
        <f t="shared" si="37"/>
        <v>0</v>
      </c>
      <c r="H81" s="113">
        <f t="shared" si="37"/>
        <v>0</v>
      </c>
      <c r="I81" s="200"/>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c r="ET81" s="44"/>
      <c r="EU81" s="44"/>
      <c r="EV81" s="44"/>
      <c r="EW81" s="44"/>
      <c r="EX81" s="44"/>
      <c r="EY81" s="44"/>
      <c r="EZ81" s="44"/>
      <c r="FA81" s="44"/>
      <c r="FB81" s="44"/>
      <c r="FC81" s="44"/>
      <c r="FD81" s="44"/>
      <c r="FE81" s="44"/>
      <c r="FF81" s="44"/>
      <c r="FG81" s="44"/>
      <c r="FH81" s="44"/>
      <c r="FI81" s="44"/>
      <c r="FJ81" s="44"/>
      <c r="FK81" s="44"/>
      <c r="FL81" s="44"/>
      <c r="FM81" s="44"/>
      <c r="FN81" s="44"/>
      <c r="FO81" s="44"/>
      <c r="FP81" s="44"/>
      <c r="FQ81" s="44"/>
      <c r="FR81" s="44"/>
      <c r="FS81" s="44"/>
      <c r="FT81" s="44"/>
      <c r="FU81" s="44"/>
      <c r="FV81" s="44"/>
      <c r="FW81" s="44"/>
      <c r="FX81" s="44"/>
      <c r="FY81" s="44"/>
      <c r="FZ81" s="44"/>
      <c r="GA81" s="44"/>
      <c r="GB81" s="44"/>
      <c r="GC81" s="44"/>
      <c r="GD81" s="44"/>
      <c r="GE81" s="44"/>
      <c r="GF81" s="44"/>
      <c r="GG81" s="44"/>
      <c r="GH81" s="44"/>
      <c r="GI81" s="44"/>
      <c r="GJ81" s="44"/>
      <c r="GK81" s="44"/>
      <c r="GL81" s="44"/>
      <c r="GM81" s="44"/>
      <c r="GN81" s="44"/>
      <c r="GO81" s="44"/>
      <c r="GP81" s="44"/>
      <c r="GQ81" s="44"/>
      <c r="GR81" s="44"/>
      <c r="GS81" s="44"/>
      <c r="GT81" s="44"/>
      <c r="GU81" s="44"/>
      <c r="GV81" s="44"/>
      <c r="GW81" s="44"/>
      <c r="GX81" s="44"/>
      <c r="GY81" s="44"/>
      <c r="GZ81" s="44"/>
      <c r="HA81" s="44"/>
      <c r="HB81" s="44"/>
      <c r="HC81" s="44"/>
      <c r="HD81" s="44"/>
      <c r="HE81" s="44"/>
      <c r="HF81" s="44"/>
      <c r="HG81" s="44"/>
      <c r="HH81" s="44"/>
      <c r="HI81" s="44"/>
      <c r="HJ81" s="44"/>
      <c r="HK81" s="44"/>
      <c r="HL81" s="44"/>
      <c r="HM81" s="44"/>
      <c r="HN81" s="44"/>
      <c r="HO81" s="44"/>
      <c r="HP81" s="44"/>
      <c r="HQ81" s="44"/>
      <c r="HR81" s="44"/>
      <c r="HS81" s="44"/>
      <c r="HT81" s="44"/>
      <c r="HU81" s="44"/>
      <c r="HV81" s="44"/>
      <c r="HW81" s="44"/>
      <c r="HX81" s="44"/>
      <c r="HY81" s="44"/>
      <c r="HZ81" s="44"/>
      <c r="IA81" s="44"/>
      <c r="IB81" s="44"/>
      <c r="IC81" s="44"/>
      <c r="ID81" s="44"/>
      <c r="IE81" s="44"/>
      <c r="IF81" s="44"/>
    </row>
    <row r="82" spans="1:240" s="57" customFormat="1" ht="16.5" customHeight="1" x14ac:dyDescent="0.3">
      <c r="A82" s="54" t="s">
        <v>332</v>
      </c>
      <c r="B82" s="61" t="s">
        <v>333</v>
      </c>
      <c r="C82" s="113"/>
      <c r="D82" s="151">
        <v>0</v>
      </c>
      <c r="E82" s="151">
        <v>0</v>
      </c>
      <c r="F82" s="151">
        <v>0</v>
      </c>
      <c r="G82" s="63">
        <v>0</v>
      </c>
      <c r="H82" s="63">
        <v>0</v>
      </c>
      <c r="I82" s="200"/>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c r="ET82" s="44"/>
      <c r="EU82" s="44"/>
      <c r="EV82" s="44"/>
      <c r="EW82" s="44"/>
      <c r="EX82" s="44"/>
      <c r="EY82" s="44"/>
      <c r="EZ82" s="44"/>
      <c r="FA82" s="44"/>
      <c r="FB82" s="44"/>
      <c r="FC82" s="44"/>
      <c r="FD82" s="44"/>
      <c r="FE82" s="44"/>
      <c r="FF82" s="44"/>
      <c r="FG82" s="44"/>
      <c r="FH82" s="44"/>
      <c r="FI82" s="44"/>
      <c r="FJ82" s="44"/>
      <c r="FK82" s="44"/>
      <c r="FL82" s="44"/>
      <c r="FM82" s="44"/>
      <c r="FN82" s="44"/>
      <c r="FO82" s="44"/>
      <c r="FP82" s="44"/>
      <c r="FQ82" s="44"/>
      <c r="FR82" s="44"/>
      <c r="FS82" s="44"/>
      <c r="FT82" s="44"/>
      <c r="FU82" s="44"/>
      <c r="FV82" s="44"/>
      <c r="FW82" s="44"/>
      <c r="FX82" s="44"/>
      <c r="FY82" s="44"/>
      <c r="FZ82" s="44"/>
      <c r="GA82" s="44"/>
      <c r="GB82" s="44"/>
      <c r="GC82" s="44"/>
      <c r="GD82" s="44"/>
      <c r="GE82" s="44"/>
      <c r="GF82" s="44"/>
      <c r="GG82" s="44"/>
      <c r="GH82" s="44"/>
      <c r="GI82" s="44"/>
      <c r="GJ82" s="44"/>
      <c r="GK82" s="44"/>
      <c r="GL82" s="44"/>
      <c r="GM82" s="44"/>
      <c r="GN82" s="44"/>
      <c r="GO82" s="44"/>
      <c r="GP82" s="44"/>
      <c r="GQ82" s="44"/>
      <c r="GR82" s="44"/>
      <c r="GS82" s="44"/>
      <c r="GT82" s="44"/>
      <c r="GU82" s="44"/>
      <c r="GV82" s="44"/>
      <c r="GW82" s="44"/>
      <c r="GX82" s="44"/>
      <c r="GY82" s="44"/>
      <c r="GZ82" s="44"/>
      <c r="HA82" s="44"/>
      <c r="HB82" s="44"/>
      <c r="HC82" s="44"/>
      <c r="HD82" s="44"/>
      <c r="HE82" s="44"/>
      <c r="HF82" s="44"/>
      <c r="HG82" s="44"/>
      <c r="HH82" s="44"/>
      <c r="HI82" s="44"/>
      <c r="HJ82" s="44"/>
      <c r="HK82" s="44"/>
      <c r="HL82" s="44"/>
      <c r="HM82" s="44"/>
      <c r="HN82" s="44"/>
      <c r="HO82" s="44"/>
      <c r="HP82" s="44"/>
      <c r="HQ82" s="44"/>
      <c r="HR82" s="44"/>
      <c r="HS82" s="44"/>
      <c r="HT82" s="44"/>
      <c r="HU82" s="44"/>
      <c r="HV82" s="44"/>
      <c r="HW82" s="44"/>
      <c r="HX82" s="44"/>
      <c r="HY82" s="44"/>
      <c r="HZ82" s="44"/>
      <c r="IA82" s="44"/>
      <c r="IB82" s="44"/>
      <c r="IC82" s="44"/>
      <c r="ID82" s="44"/>
      <c r="IE82" s="44"/>
      <c r="IF82" s="44"/>
    </row>
    <row r="83" spans="1:240" s="57" customFormat="1" ht="16.5" customHeight="1" x14ac:dyDescent="0.3">
      <c r="A83" s="60" t="s">
        <v>334</v>
      </c>
      <c r="B83" s="64" t="s">
        <v>335</v>
      </c>
      <c r="C83" s="114"/>
      <c r="D83" s="151">
        <v>0</v>
      </c>
      <c r="E83" s="151">
        <v>0</v>
      </c>
      <c r="F83" s="151">
        <v>0</v>
      </c>
      <c r="G83" s="63">
        <v>0</v>
      </c>
      <c r="H83" s="63">
        <v>0</v>
      </c>
      <c r="I83" s="200"/>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c r="EM83" s="44"/>
      <c r="EN83" s="44"/>
      <c r="EO83" s="44"/>
      <c r="EP83" s="44"/>
      <c r="EQ83" s="44"/>
      <c r="ER83" s="44"/>
      <c r="ES83" s="44"/>
      <c r="ET83" s="44"/>
      <c r="EU83" s="44"/>
      <c r="EV83" s="44"/>
      <c r="EW83" s="44"/>
      <c r="EX83" s="44"/>
      <c r="EY83" s="44"/>
      <c r="EZ83" s="44"/>
      <c r="FA83" s="44"/>
      <c r="FB83" s="44"/>
      <c r="FC83" s="44"/>
      <c r="FD83" s="44"/>
      <c r="FE83" s="44"/>
      <c r="FF83" s="44"/>
      <c r="FG83" s="44"/>
      <c r="FH83" s="44"/>
      <c r="FI83" s="44"/>
      <c r="FJ83" s="44"/>
      <c r="FK83" s="44"/>
      <c r="FL83" s="44"/>
      <c r="FM83" s="44"/>
      <c r="FN83" s="44"/>
      <c r="FO83" s="44"/>
      <c r="FP83" s="44"/>
      <c r="FQ83" s="44"/>
      <c r="FR83" s="44"/>
      <c r="FS83" s="44"/>
      <c r="FT83" s="44"/>
      <c r="FU83" s="44"/>
      <c r="FV83" s="44"/>
      <c r="FW83" s="44"/>
      <c r="FX83" s="44"/>
      <c r="FY83" s="44"/>
      <c r="FZ83" s="44"/>
      <c r="GA83" s="44"/>
      <c r="GB83" s="44"/>
      <c r="GC83" s="44"/>
      <c r="GD83" s="44"/>
      <c r="GE83" s="44"/>
      <c r="GF83" s="44"/>
      <c r="GG83" s="44"/>
      <c r="GH83" s="44"/>
      <c r="GI83" s="44"/>
      <c r="GJ83" s="44"/>
      <c r="GK83" s="44"/>
      <c r="GL83" s="44"/>
      <c r="GM83" s="44"/>
      <c r="GN83" s="44"/>
      <c r="GO83" s="44"/>
      <c r="GP83" s="44"/>
      <c r="GQ83" s="44"/>
      <c r="GR83" s="44"/>
      <c r="GS83" s="44"/>
      <c r="GT83" s="44"/>
      <c r="GU83" s="44"/>
      <c r="GV83" s="44"/>
      <c r="GW83" s="44"/>
      <c r="GX83" s="44"/>
      <c r="GY83" s="44"/>
      <c r="GZ83" s="44"/>
      <c r="HA83" s="44"/>
      <c r="HB83" s="44"/>
      <c r="HC83" s="44"/>
      <c r="HD83" s="44"/>
      <c r="HE83" s="44"/>
      <c r="HF83" s="44"/>
      <c r="HG83" s="44"/>
      <c r="HH83" s="44"/>
      <c r="HI83" s="44"/>
      <c r="HJ83" s="44"/>
      <c r="HK83" s="44"/>
      <c r="HL83" s="44"/>
      <c r="HM83" s="44"/>
      <c r="HN83" s="44"/>
      <c r="HO83" s="44"/>
      <c r="HP83" s="44"/>
      <c r="HQ83" s="44"/>
      <c r="HR83" s="44"/>
      <c r="HS83" s="44"/>
      <c r="HT83" s="44"/>
      <c r="HU83" s="44"/>
      <c r="HV83" s="44"/>
      <c r="HW83" s="44"/>
      <c r="HX83" s="44"/>
      <c r="HY83" s="44"/>
      <c r="HZ83" s="44"/>
      <c r="IA83" s="44"/>
      <c r="IB83" s="44"/>
      <c r="IC83" s="44"/>
      <c r="ID83" s="44"/>
      <c r="IE83" s="44"/>
      <c r="IF83" s="44"/>
    </row>
    <row r="84" spans="1:240" s="57" customFormat="1" ht="16.5" customHeight="1" x14ac:dyDescent="0.3">
      <c r="A84" s="60" t="s">
        <v>336</v>
      </c>
      <c r="B84" s="61" t="s">
        <v>337</v>
      </c>
      <c r="C84" s="114"/>
      <c r="D84" s="151">
        <v>0</v>
      </c>
      <c r="E84" s="151">
        <v>0</v>
      </c>
      <c r="F84" s="151">
        <v>0</v>
      </c>
      <c r="G84" s="63">
        <v>0</v>
      </c>
      <c r="H84" s="63">
        <v>0</v>
      </c>
      <c r="I84" s="200"/>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c r="EM84" s="44"/>
      <c r="EN84" s="44"/>
      <c r="EO84" s="44"/>
      <c r="EP84" s="44"/>
      <c r="EQ84" s="44"/>
      <c r="ER84" s="44"/>
      <c r="ES84" s="44"/>
      <c r="ET84" s="44"/>
      <c r="EU84" s="44"/>
      <c r="EV84" s="44"/>
      <c r="EW84" s="44"/>
      <c r="EX84" s="44"/>
      <c r="EY84" s="44"/>
      <c r="EZ84" s="44"/>
      <c r="FA84" s="44"/>
      <c r="FB84" s="44"/>
      <c r="FC84" s="44"/>
      <c r="FD84" s="44"/>
      <c r="FE84" s="44"/>
      <c r="FF84" s="44"/>
      <c r="FG84" s="44"/>
      <c r="FH84" s="44"/>
      <c r="FI84" s="44"/>
      <c r="FJ84" s="44"/>
      <c r="FK84" s="44"/>
      <c r="FL84" s="44"/>
      <c r="FM84" s="44"/>
      <c r="FN84" s="44"/>
      <c r="FO84" s="44"/>
      <c r="FP84" s="44"/>
      <c r="FQ84" s="44"/>
      <c r="FR84" s="44"/>
      <c r="FS84" s="44"/>
      <c r="FT84" s="44"/>
      <c r="FU84" s="44"/>
      <c r="FV84" s="44"/>
      <c r="FW84" s="44"/>
      <c r="FX84" s="44"/>
      <c r="FY84" s="44"/>
      <c r="FZ84" s="44"/>
      <c r="GA84" s="44"/>
      <c r="GB84" s="44"/>
      <c r="GC84" s="44"/>
      <c r="GD84" s="44"/>
      <c r="GE84" s="44"/>
      <c r="GF84" s="44"/>
      <c r="GG84" s="44"/>
      <c r="GH84" s="44"/>
      <c r="GI84" s="44"/>
      <c r="GJ84" s="44"/>
      <c r="GK84" s="44"/>
      <c r="GL84" s="44"/>
      <c r="GM84" s="44"/>
      <c r="GN84" s="44"/>
      <c r="GO84" s="44"/>
      <c r="GP84" s="44"/>
      <c r="GQ84" s="44"/>
      <c r="GR84" s="44"/>
      <c r="GS84" s="44"/>
      <c r="GT84" s="44"/>
      <c r="GU84" s="44"/>
      <c r="GV84" s="44"/>
      <c r="GW84" s="44"/>
      <c r="GX84" s="44"/>
      <c r="GY84" s="44"/>
      <c r="GZ84" s="44"/>
      <c r="HA84" s="44"/>
      <c r="HB84" s="44"/>
      <c r="HC84" s="44"/>
      <c r="HD84" s="44"/>
      <c r="HE84" s="44"/>
      <c r="HF84" s="44"/>
      <c r="HG84" s="44"/>
      <c r="HH84" s="44"/>
      <c r="HI84" s="44"/>
      <c r="HJ84" s="44"/>
      <c r="HK84" s="44"/>
      <c r="HL84" s="44"/>
      <c r="HM84" s="44"/>
      <c r="HN84" s="44"/>
      <c r="HO84" s="44"/>
      <c r="HP84" s="44"/>
      <c r="HQ84" s="44"/>
      <c r="HR84" s="44"/>
      <c r="HS84" s="44"/>
      <c r="HT84" s="44"/>
      <c r="HU84" s="44"/>
      <c r="HV84" s="44"/>
      <c r="HW84" s="44"/>
      <c r="HX84" s="44"/>
      <c r="HY84" s="44"/>
      <c r="HZ84" s="44"/>
      <c r="IA84" s="44"/>
      <c r="IB84" s="44"/>
      <c r="IC84" s="44"/>
      <c r="ID84" s="44"/>
      <c r="IE84" s="44"/>
      <c r="IF84" s="44"/>
    </row>
    <row r="85" spans="1:240" ht="16.5" customHeight="1" x14ac:dyDescent="0.3">
      <c r="A85" s="60" t="s">
        <v>338</v>
      </c>
      <c r="B85" s="64" t="s">
        <v>339</v>
      </c>
      <c r="C85" s="114"/>
      <c r="D85" s="151">
        <v>0</v>
      </c>
      <c r="E85" s="151">
        <v>0</v>
      </c>
      <c r="F85" s="151">
        <v>0</v>
      </c>
      <c r="G85" s="63">
        <v>0</v>
      </c>
      <c r="H85" s="63">
        <v>0</v>
      </c>
      <c r="I85" s="200"/>
    </row>
    <row r="86" spans="1:240" ht="16.5" customHeight="1" x14ac:dyDescent="0.3">
      <c r="A86" s="60" t="s">
        <v>340</v>
      </c>
      <c r="B86" s="61" t="s">
        <v>341</v>
      </c>
      <c r="C86" s="114"/>
      <c r="D86" s="151">
        <v>0</v>
      </c>
      <c r="E86" s="151">
        <v>0</v>
      </c>
      <c r="F86" s="151">
        <v>0</v>
      </c>
      <c r="G86" s="63">
        <v>0</v>
      </c>
      <c r="H86" s="63">
        <v>0</v>
      </c>
      <c r="I86" s="200"/>
    </row>
    <row r="87" spans="1:240" ht="16.5" customHeight="1" x14ac:dyDescent="0.3">
      <c r="A87" s="60" t="s">
        <v>227</v>
      </c>
      <c r="B87" s="64" t="s">
        <v>342</v>
      </c>
      <c r="C87" s="114"/>
      <c r="D87" s="151">
        <v>0</v>
      </c>
      <c r="E87" s="151">
        <v>0</v>
      </c>
      <c r="F87" s="151">
        <v>0</v>
      </c>
      <c r="G87" s="63">
        <v>0</v>
      </c>
      <c r="H87" s="63">
        <v>0</v>
      </c>
      <c r="I87" s="200"/>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c r="FT87" s="66"/>
      <c r="FU87" s="66"/>
      <c r="FV87" s="66"/>
      <c r="FW87" s="66"/>
      <c r="FX87" s="66"/>
      <c r="FY87" s="66"/>
      <c r="FZ87" s="66"/>
      <c r="GA87" s="66"/>
      <c r="GB87" s="66"/>
      <c r="GC87" s="66"/>
      <c r="GD87" s="66"/>
      <c r="GE87" s="66"/>
      <c r="GF87" s="66"/>
      <c r="GG87" s="66"/>
      <c r="GH87" s="66"/>
      <c r="GI87" s="66"/>
      <c r="GJ87" s="66"/>
      <c r="GK87" s="66"/>
      <c r="GL87" s="66"/>
      <c r="GM87" s="66"/>
      <c r="GN87" s="66"/>
      <c r="GO87" s="66"/>
      <c r="GP87" s="66"/>
      <c r="GQ87" s="66"/>
      <c r="GR87" s="66"/>
      <c r="GS87" s="66"/>
      <c r="GT87" s="66"/>
      <c r="GU87" s="66"/>
      <c r="GV87" s="66"/>
      <c r="GW87" s="66"/>
      <c r="GX87" s="66"/>
      <c r="GY87" s="66"/>
      <c r="GZ87" s="66"/>
      <c r="HA87" s="66"/>
      <c r="HB87" s="66"/>
      <c r="HC87" s="66"/>
      <c r="HD87" s="66"/>
      <c r="HE87" s="66"/>
      <c r="HF87" s="66"/>
      <c r="HG87" s="66"/>
      <c r="HH87" s="66"/>
      <c r="HI87" s="66"/>
      <c r="HJ87" s="66"/>
      <c r="HK87" s="66"/>
      <c r="HL87" s="66"/>
      <c r="HM87" s="66"/>
      <c r="HN87" s="66"/>
      <c r="HO87" s="66"/>
      <c r="HP87" s="66"/>
      <c r="HQ87" s="66"/>
      <c r="HR87" s="66"/>
      <c r="HS87" s="66"/>
      <c r="HT87" s="66"/>
      <c r="HU87" s="66"/>
      <c r="HV87" s="66"/>
      <c r="HW87" s="66"/>
      <c r="HX87" s="66"/>
      <c r="HY87" s="66"/>
      <c r="HZ87" s="66"/>
      <c r="IA87" s="66"/>
      <c r="IB87" s="66"/>
      <c r="IC87" s="66"/>
      <c r="ID87" s="66"/>
      <c r="IE87" s="66"/>
      <c r="IF87" s="66"/>
    </row>
    <row r="88" spans="1:240" ht="16.5" customHeight="1" x14ac:dyDescent="0.3">
      <c r="A88" s="60" t="s">
        <v>343</v>
      </c>
      <c r="B88" s="64" t="s">
        <v>344</v>
      </c>
      <c r="C88" s="112">
        <f>C45-C90+C9+C11+C12+C15+C16+C18-C87</f>
        <v>0</v>
      </c>
      <c r="D88" s="112">
        <f t="shared" ref="D88:H88" si="38">D45-D90+D9+D11+D12+D15+D16+D18-D87</f>
        <v>397800190</v>
      </c>
      <c r="E88" s="112">
        <f t="shared" si="38"/>
        <v>397800190</v>
      </c>
      <c r="F88" s="112">
        <f t="shared" si="38"/>
        <v>397800190</v>
      </c>
      <c r="G88" s="112">
        <f t="shared" si="38"/>
        <v>397416377</v>
      </c>
      <c r="H88" s="112">
        <f t="shared" si="38"/>
        <v>35802065</v>
      </c>
      <c r="I88" s="200"/>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c r="EG88" s="66"/>
      <c r="EH88" s="66"/>
      <c r="EI88" s="66"/>
      <c r="EJ88" s="66"/>
      <c r="EK88" s="66"/>
      <c r="EL88" s="66"/>
      <c r="EM88" s="66"/>
      <c r="EN88" s="66"/>
      <c r="EO88" s="66"/>
      <c r="EP88" s="66"/>
      <c r="EQ88" s="66"/>
      <c r="ER88" s="66"/>
      <c r="ES88" s="66"/>
      <c r="ET88" s="66"/>
      <c r="EU88" s="66"/>
      <c r="EV88" s="66"/>
      <c r="EW88" s="66"/>
      <c r="EX88" s="66"/>
      <c r="EY88" s="66"/>
      <c r="EZ88" s="66"/>
      <c r="FA88" s="66"/>
      <c r="FB88" s="66"/>
      <c r="FC88" s="66"/>
      <c r="FD88" s="66"/>
      <c r="FE88" s="66"/>
      <c r="FF88" s="66"/>
      <c r="FG88" s="66"/>
      <c r="FH88" s="66"/>
      <c r="FI88" s="66"/>
      <c r="FJ88" s="66"/>
      <c r="FK88" s="66"/>
      <c r="FL88" s="66"/>
      <c r="FM88" s="66"/>
      <c r="FN88" s="66"/>
      <c r="FO88" s="66"/>
      <c r="FP88" s="66"/>
      <c r="FQ88" s="66"/>
      <c r="FR88" s="66"/>
      <c r="FS88" s="66"/>
      <c r="FT88" s="66"/>
      <c r="FU88" s="66"/>
      <c r="FV88" s="66"/>
      <c r="FW88" s="66"/>
      <c r="FX88" s="66"/>
      <c r="FY88" s="66"/>
      <c r="FZ88" s="66"/>
      <c r="GA88" s="66"/>
      <c r="GB88" s="66"/>
      <c r="GC88" s="66"/>
      <c r="GD88" s="66"/>
      <c r="GE88" s="66"/>
      <c r="GF88" s="66"/>
      <c r="GG88" s="66"/>
      <c r="GH88" s="66"/>
      <c r="GI88" s="66"/>
      <c r="GJ88" s="66"/>
      <c r="GK88" s="66"/>
      <c r="GL88" s="66"/>
      <c r="GM88" s="66"/>
      <c r="GN88" s="66"/>
      <c r="GO88" s="66"/>
      <c r="GP88" s="66"/>
      <c r="GQ88" s="66"/>
      <c r="GR88" s="66"/>
      <c r="GS88" s="66"/>
      <c r="GT88" s="66"/>
      <c r="GU88" s="66"/>
      <c r="GV88" s="66"/>
      <c r="GW88" s="66"/>
      <c r="GX88" s="66"/>
      <c r="GY88" s="66"/>
      <c r="GZ88" s="66"/>
      <c r="HA88" s="66"/>
      <c r="HB88" s="66"/>
      <c r="HC88" s="66"/>
      <c r="HD88" s="66"/>
      <c r="HE88" s="66"/>
      <c r="HF88" s="66"/>
      <c r="HG88" s="66"/>
      <c r="HH88" s="66"/>
      <c r="HI88" s="66"/>
      <c r="HJ88" s="66"/>
      <c r="HK88" s="66"/>
      <c r="HL88" s="66"/>
      <c r="HM88" s="66"/>
      <c r="HN88" s="66"/>
      <c r="HO88" s="66"/>
      <c r="HP88" s="66"/>
      <c r="HQ88" s="66"/>
      <c r="HR88" s="66"/>
      <c r="HS88" s="66"/>
      <c r="HT88" s="66"/>
      <c r="HU88" s="66"/>
      <c r="HV88" s="66"/>
      <c r="HW88" s="66"/>
      <c r="HX88" s="66"/>
      <c r="HY88" s="66"/>
      <c r="HZ88" s="66"/>
      <c r="IA88" s="66"/>
      <c r="IB88" s="66"/>
      <c r="IC88" s="66"/>
      <c r="ID88" s="66"/>
      <c r="IE88" s="66"/>
      <c r="IF88" s="66"/>
    </row>
    <row r="89" spans="1:240" ht="16.5" customHeight="1" x14ac:dyDescent="0.3">
      <c r="A89" s="60"/>
      <c r="B89" s="64" t="s">
        <v>345</v>
      </c>
      <c r="C89" s="112"/>
      <c r="D89" s="56"/>
      <c r="E89" s="56"/>
      <c r="F89" s="56"/>
      <c r="G89" s="73">
        <v>-40846</v>
      </c>
      <c r="H89" s="73">
        <v>0</v>
      </c>
      <c r="I89" s="200"/>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c r="EG89" s="66"/>
      <c r="EH89" s="66"/>
      <c r="EI89" s="66"/>
      <c r="EJ89" s="66"/>
      <c r="EK89" s="66"/>
      <c r="EL89" s="66"/>
      <c r="EM89" s="66"/>
      <c r="EN89" s="66"/>
      <c r="EO89" s="66"/>
      <c r="EP89" s="66"/>
      <c r="EQ89" s="66"/>
      <c r="ER89" s="66"/>
      <c r="ES89" s="66"/>
      <c r="ET89" s="66"/>
      <c r="EU89" s="66"/>
      <c r="EV89" s="66"/>
      <c r="EW89" s="66"/>
      <c r="EX89" s="66"/>
      <c r="EY89" s="66"/>
      <c r="EZ89" s="66"/>
      <c r="FA89" s="66"/>
      <c r="FB89" s="66"/>
      <c r="FC89" s="66"/>
      <c r="FD89" s="66"/>
      <c r="FE89" s="66"/>
      <c r="FF89" s="66"/>
      <c r="FG89" s="66"/>
      <c r="FH89" s="66"/>
      <c r="FI89" s="66"/>
      <c r="FJ89" s="66"/>
      <c r="FK89" s="66"/>
      <c r="FL89" s="66"/>
      <c r="FM89" s="66"/>
      <c r="FN89" s="66"/>
      <c r="FO89" s="66"/>
      <c r="FP89" s="66"/>
      <c r="FQ89" s="66"/>
      <c r="FR89" s="66"/>
      <c r="FS89" s="66"/>
      <c r="FT89" s="66"/>
      <c r="FU89" s="66"/>
      <c r="FV89" s="66"/>
      <c r="FW89" s="66"/>
      <c r="FX89" s="66"/>
      <c r="FY89" s="66"/>
      <c r="FZ89" s="66"/>
      <c r="GA89" s="66"/>
      <c r="GB89" s="66"/>
      <c r="GC89" s="66"/>
      <c r="GD89" s="66"/>
      <c r="GE89" s="66"/>
      <c r="GF89" s="66"/>
      <c r="GG89" s="66"/>
      <c r="GH89" s="66"/>
      <c r="GI89" s="66"/>
      <c r="GJ89" s="66"/>
      <c r="GK89" s="66"/>
      <c r="GL89" s="66"/>
      <c r="GM89" s="66"/>
      <c r="GN89" s="66"/>
      <c r="GO89" s="66"/>
      <c r="GP89" s="66"/>
      <c r="GQ89" s="66"/>
      <c r="GR89" s="66"/>
      <c r="GS89" s="66"/>
      <c r="GT89" s="66"/>
      <c r="GU89" s="66"/>
      <c r="GV89" s="66"/>
      <c r="GW89" s="66"/>
      <c r="GX89" s="66"/>
      <c r="GY89" s="66"/>
      <c r="GZ89" s="66"/>
      <c r="HA89" s="66"/>
      <c r="HB89" s="66"/>
      <c r="HC89" s="66"/>
      <c r="HD89" s="66"/>
      <c r="HE89" s="66"/>
      <c r="HF89" s="66"/>
      <c r="HG89" s="66"/>
      <c r="HH89" s="66"/>
      <c r="HI89" s="66"/>
      <c r="HJ89" s="66"/>
      <c r="HK89" s="66"/>
      <c r="HL89" s="66"/>
      <c r="HM89" s="66"/>
      <c r="HN89" s="66"/>
      <c r="HO89" s="66"/>
      <c r="HP89" s="66"/>
      <c r="HQ89" s="66"/>
      <c r="HR89" s="66"/>
      <c r="HS89" s="66"/>
      <c r="HT89" s="66"/>
      <c r="HU89" s="66"/>
      <c r="HV89" s="66"/>
      <c r="HW89" s="66"/>
      <c r="HX89" s="66"/>
      <c r="HY89" s="66"/>
      <c r="HZ89" s="66"/>
      <c r="IA89" s="66"/>
      <c r="IB89" s="66"/>
      <c r="IC89" s="66"/>
      <c r="ID89" s="66"/>
      <c r="IE89" s="66"/>
      <c r="IF89" s="66"/>
    </row>
    <row r="90" spans="1:240" ht="16.5" customHeight="1" x14ac:dyDescent="0.35">
      <c r="A90" s="60" t="s">
        <v>346</v>
      </c>
      <c r="B90" s="58" t="s">
        <v>347</v>
      </c>
      <c r="C90" s="118">
        <f t="shared" ref="C90:H90" si="39">+C91+C190+C246+C251+C284+C290</f>
        <v>0</v>
      </c>
      <c r="D90" s="118">
        <f t="shared" si="39"/>
        <v>1189370030</v>
      </c>
      <c r="E90" s="118">
        <f t="shared" si="39"/>
        <v>1152368590</v>
      </c>
      <c r="F90" s="118">
        <f t="shared" si="39"/>
        <v>1152368590</v>
      </c>
      <c r="G90" s="118">
        <f t="shared" si="39"/>
        <v>1152000634</v>
      </c>
      <c r="H90" s="118">
        <f t="shared" si="39"/>
        <v>68109188</v>
      </c>
      <c r="I90" s="200"/>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c r="EI90" s="66"/>
      <c r="EJ90" s="66"/>
      <c r="EK90" s="66"/>
      <c r="EL90" s="66"/>
      <c r="EM90" s="66"/>
      <c r="EN90" s="66"/>
      <c r="EO90" s="66"/>
      <c r="EP90" s="66"/>
      <c r="EQ90" s="66"/>
      <c r="ER90" s="66"/>
      <c r="ES90" s="66"/>
      <c r="ET90" s="66"/>
      <c r="EU90" s="66"/>
      <c r="EV90" s="66"/>
      <c r="EW90" s="66"/>
      <c r="EX90" s="66"/>
      <c r="EY90" s="66"/>
      <c r="EZ90" s="66"/>
      <c r="FA90" s="66"/>
      <c r="FB90" s="66"/>
      <c r="FC90" s="66"/>
      <c r="FD90" s="66"/>
      <c r="FE90" s="66"/>
      <c r="FF90" s="66"/>
      <c r="FG90" s="66"/>
      <c r="FH90" s="66"/>
      <c r="FI90" s="66"/>
      <c r="FJ90" s="66"/>
      <c r="FK90" s="66"/>
      <c r="FL90" s="66"/>
      <c r="FM90" s="66"/>
      <c r="FN90" s="66"/>
      <c r="FO90" s="66"/>
      <c r="FP90" s="66"/>
      <c r="FQ90" s="66"/>
      <c r="FR90" s="66"/>
      <c r="FS90" s="66"/>
      <c r="FT90" s="66"/>
      <c r="FU90" s="66"/>
      <c r="FV90" s="66"/>
      <c r="FW90" s="66"/>
      <c r="FX90" s="66"/>
      <c r="FY90" s="66"/>
      <c r="FZ90" s="66"/>
      <c r="GA90" s="66"/>
      <c r="GB90" s="66"/>
      <c r="GC90" s="66"/>
      <c r="GD90" s="66"/>
      <c r="GE90" s="66"/>
      <c r="GF90" s="66"/>
      <c r="GG90" s="66"/>
      <c r="GH90" s="66"/>
      <c r="GI90" s="66"/>
      <c r="GJ90" s="66"/>
      <c r="GK90" s="66"/>
      <c r="GL90" s="66"/>
      <c r="GM90" s="66"/>
      <c r="GN90" s="66"/>
      <c r="GO90" s="66"/>
      <c r="GP90" s="66"/>
      <c r="GQ90" s="66"/>
      <c r="GR90" s="66"/>
      <c r="GS90" s="66"/>
      <c r="GT90" s="66"/>
      <c r="GU90" s="66"/>
      <c r="GV90" s="66"/>
      <c r="GW90" s="66"/>
      <c r="GX90" s="66"/>
      <c r="GY90" s="66"/>
      <c r="GZ90" s="66"/>
      <c r="HA90" s="66"/>
      <c r="HB90" s="66"/>
      <c r="HC90" s="66"/>
      <c r="HD90" s="66"/>
      <c r="HE90" s="66"/>
      <c r="HF90" s="66"/>
      <c r="HG90" s="66"/>
      <c r="HH90" s="66"/>
      <c r="HI90" s="66"/>
      <c r="HJ90" s="66"/>
      <c r="HK90" s="66"/>
      <c r="HL90" s="66"/>
      <c r="HM90" s="66"/>
      <c r="HN90" s="66"/>
      <c r="HO90" s="66"/>
      <c r="HP90" s="66"/>
      <c r="HQ90" s="66"/>
      <c r="HR90" s="66"/>
      <c r="HS90" s="66"/>
      <c r="HT90" s="66"/>
      <c r="HU90" s="66"/>
      <c r="HV90" s="66"/>
      <c r="HW90" s="66"/>
      <c r="HX90" s="66"/>
      <c r="HY90" s="66"/>
      <c r="HZ90" s="66"/>
      <c r="IA90" s="66"/>
      <c r="IB90" s="66"/>
      <c r="IC90" s="66"/>
      <c r="ID90" s="66"/>
      <c r="IE90" s="66"/>
      <c r="IF90" s="66"/>
    </row>
    <row r="91" spans="1:240" s="66" customFormat="1" ht="16.5" customHeight="1" x14ac:dyDescent="0.3">
      <c r="A91" s="54" t="s">
        <v>348</v>
      </c>
      <c r="B91" s="58" t="s">
        <v>349</v>
      </c>
      <c r="C91" s="113">
        <f>+C92+C111+C149+C181+C186</f>
        <v>0</v>
      </c>
      <c r="D91" s="113">
        <f t="shared" ref="D91:H91" si="40">+D92+D111+D149+D181+D186</f>
        <v>588328080</v>
      </c>
      <c r="E91" s="113">
        <f t="shared" si="40"/>
        <v>557601310</v>
      </c>
      <c r="F91" s="113">
        <f t="shared" si="40"/>
        <v>557601310</v>
      </c>
      <c r="G91" s="113">
        <f t="shared" si="40"/>
        <v>557585110</v>
      </c>
      <c r="H91" s="113">
        <f t="shared" si="40"/>
        <v>25296975</v>
      </c>
      <c r="I91" s="200"/>
      <c r="J91" s="57"/>
      <c r="K91" s="57"/>
      <c r="L91" s="57"/>
      <c r="M91" s="57"/>
    </row>
    <row r="92" spans="1:240" s="66" customFormat="1" ht="16.5" customHeight="1" x14ac:dyDescent="0.3">
      <c r="A92" s="60" t="s">
        <v>350</v>
      </c>
      <c r="B92" s="58" t="s">
        <v>351</v>
      </c>
      <c r="C92" s="112">
        <f>+C93+C108+C109+C99+C102+C94+C95+C96</f>
        <v>0</v>
      </c>
      <c r="D92" s="112">
        <f t="shared" ref="D92:H92" si="41">+D93+D108+D109+D99+D102+D94+D95+D96</f>
        <v>224818070</v>
      </c>
      <c r="E92" s="112">
        <f t="shared" si="41"/>
        <v>216007770</v>
      </c>
      <c r="F92" s="112">
        <f t="shared" si="41"/>
        <v>216007770</v>
      </c>
      <c r="G92" s="112">
        <f t="shared" si="41"/>
        <v>215992168</v>
      </c>
      <c r="H92" s="112">
        <f t="shared" si="41"/>
        <v>13327491</v>
      </c>
      <c r="I92" s="200"/>
      <c r="J92" s="57"/>
      <c r="K92" s="57"/>
      <c r="L92" s="57"/>
      <c r="M92" s="57"/>
    </row>
    <row r="93" spans="1:240" s="66" customFormat="1" ht="16.5" customHeight="1" x14ac:dyDescent="0.3">
      <c r="A93" s="60"/>
      <c r="B93" s="61" t="s">
        <v>352</v>
      </c>
      <c r="C93" s="114"/>
      <c r="D93" s="152">
        <v>180468170</v>
      </c>
      <c r="E93" s="152">
        <v>172191490</v>
      </c>
      <c r="F93" s="152">
        <v>172191490</v>
      </c>
      <c r="G93" s="63">
        <v>172191490</v>
      </c>
      <c r="H93" s="63">
        <v>7934131</v>
      </c>
      <c r="I93" s="200"/>
      <c r="J93" s="57"/>
      <c r="K93" s="57"/>
      <c r="L93" s="57"/>
      <c r="M93" s="57"/>
    </row>
    <row r="94" spans="1:240" s="66" customFormat="1" ht="45" x14ac:dyDescent="0.3">
      <c r="A94" s="60"/>
      <c r="B94" s="61" t="s">
        <v>353</v>
      </c>
      <c r="C94" s="114"/>
      <c r="D94" s="152">
        <v>27850</v>
      </c>
      <c r="E94" s="152">
        <v>27880</v>
      </c>
      <c r="F94" s="152">
        <v>27880</v>
      </c>
      <c r="G94" s="63">
        <v>27632</v>
      </c>
      <c r="H94" s="63">
        <v>2370</v>
      </c>
      <c r="I94" s="200"/>
      <c r="J94" s="57"/>
      <c r="K94" s="57"/>
      <c r="L94" s="57"/>
      <c r="M94" s="57"/>
    </row>
    <row r="95" spans="1:240" s="66" customFormat="1" ht="60" x14ac:dyDescent="0.3">
      <c r="A95" s="60"/>
      <c r="B95" s="61" t="s">
        <v>354</v>
      </c>
      <c r="C95" s="114"/>
      <c r="D95" s="152">
        <v>36140</v>
      </c>
      <c r="E95" s="152">
        <v>36170</v>
      </c>
      <c r="F95" s="152">
        <v>36170</v>
      </c>
      <c r="G95" s="63">
        <v>35984</v>
      </c>
      <c r="H95" s="63">
        <v>3631</v>
      </c>
      <c r="I95" s="200"/>
      <c r="J95" s="57"/>
      <c r="K95" s="57"/>
      <c r="L95" s="57"/>
      <c r="M95" s="57"/>
    </row>
    <row r="96" spans="1:240" s="66" customFormat="1" ht="60" x14ac:dyDescent="0.3">
      <c r="A96" s="60"/>
      <c r="B96" s="61" t="s">
        <v>500</v>
      </c>
      <c r="C96" s="114">
        <f>C97+C98</f>
        <v>0</v>
      </c>
      <c r="D96" s="114">
        <f t="shared" ref="D96:H96" si="42">D97+D98</f>
        <v>6839700</v>
      </c>
      <c r="E96" s="114">
        <f t="shared" si="42"/>
        <v>6704460</v>
      </c>
      <c r="F96" s="114">
        <f t="shared" si="42"/>
        <v>6704460</v>
      </c>
      <c r="G96" s="114">
        <f t="shared" si="42"/>
        <v>6704414</v>
      </c>
      <c r="H96" s="114">
        <f t="shared" si="42"/>
        <v>2154789</v>
      </c>
      <c r="I96" s="200"/>
      <c r="J96" s="57"/>
      <c r="K96" s="57"/>
      <c r="L96" s="57"/>
      <c r="M96" s="57"/>
    </row>
    <row r="97" spans="1:241" s="66" customFormat="1" x14ac:dyDescent="0.3">
      <c r="A97" s="60"/>
      <c r="B97" s="61" t="s">
        <v>352</v>
      </c>
      <c r="C97" s="114"/>
      <c r="D97" s="153">
        <v>6839700</v>
      </c>
      <c r="E97" s="153">
        <v>6704460</v>
      </c>
      <c r="F97" s="153">
        <v>6704460</v>
      </c>
      <c r="G97" s="63">
        <v>6704414</v>
      </c>
      <c r="H97" s="63">
        <v>2154789</v>
      </c>
      <c r="I97" s="200"/>
      <c r="J97" s="57"/>
      <c r="K97" s="57"/>
      <c r="L97" s="57"/>
      <c r="M97" s="57"/>
    </row>
    <row r="98" spans="1:241" s="66" customFormat="1" ht="60" x14ac:dyDescent="0.3">
      <c r="A98" s="60"/>
      <c r="B98" s="61" t="s">
        <v>354</v>
      </c>
      <c r="C98" s="114"/>
      <c r="D98" s="153">
        <v>0</v>
      </c>
      <c r="E98" s="153">
        <v>0</v>
      </c>
      <c r="F98" s="153">
        <v>0</v>
      </c>
      <c r="G98" s="63">
        <v>0</v>
      </c>
      <c r="H98" s="63">
        <v>0</v>
      </c>
      <c r="I98" s="200"/>
      <c r="J98" s="57"/>
      <c r="K98" s="57"/>
      <c r="L98" s="57"/>
      <c r="M98" s="57"/>
    </row>
    <row r="99" spans="1:241" s="66" customFormat="1" ht="16.5" customHeight="1" x14ac:dyDescent="0.3">
      <c r="A99" s="60"/>
      <c r="B99" s="61" t="s">
        <v>355</v>
      </c>
      <c r="C99" s="114">
        <f t="shared" ref="C99:H99" si="43">C100+C101</f>
        <v>0</v>
      </c>
      <c r="D99" s="114">
        <f t="shared" si="43"/>
        <v>0</v>
      </c>
      <c r="E99" s="114">
        <f t="shared" si="43"/>
        <v>0</v>
      </c>
      <c r="F99" s="114">
        <f t="shared" si="43"/>
        <v>0</v>
      </c>
      <c r="G99" s="114">
        <f t="shared" si="43"/>
        <v>0</v>
      </c>
      <c r="H99" s="114">
        <f t="shared" si="43"/>
        <v>0</v>
      </c>
      <c r="I99" s="200"/>
      <c r="J99" s="57"/>
      <c r="K99" s="57"/>
      <c r="L99" s="57"/>
      <c r="M99" s="57"/>
    </row>
    <row r="100" spans="1:241" s="66" customFormat="1" ht="16.5" customHeight="1" x14ac:dyDescent="0.3">
      <c r="A100" s="60"/>
      <c r="B100" s="61" t="s">
        <v>356</v>
      </c>
      <c r="C100" s="114"/>
      <c r="D100" s="154">
        <v>0</v>
      </c>
      <c r="E100" s="154">
        <v>0</v>
      </c>
      <c r="F100" s="154">
        <v>0</v>
      </c>
      <c r="G100" s="63">
        <v>0</v>
      </c>
      <c r="H100" s="63">
        <v>0</v>
      </c>
      <c r="I100" s="200"/>
      <c r="J100" s="57"/>
      <c r="K100" s="57"/>
      <c r="L100" s="57"/>
      <c r="M100" s="57"/>
    </row>
    <row r="101" spans="1:241" s="66" customFormat="1" ht="60" x14ac:dyDescent="0.3">
      <c r="A101" s="60"/>
      <c r="B101" s="61" t="s">
        <v>354</v>
      </c>
      <c r="C101" s="114"/>
      <c r="D101" s="154">
        <v>0</v>
      </c>
      <c r="E101" s="154">
        <v>0</v>
      </c>
      <c r="F101" s="154">
        <v>0</v>
      </c>
      <c r="G101" s="63">
        <v>0</v>
      </c>
      <c r="H101" s="63">
        <v>0</v>
      </c>
      <c r="I101" s="200"/>
      <c r="J101" s="57"/>
      <c r="K101" s="57"/>
      <c r="L101" s="57"/>
      <c r="M101" s="57"/>
    </row>
    <row r="102" spans="1:241" s="66" customFormat="1" ht="16.5" customHeight="1" x14ac:dyDescent="0.3">
      <c r="A102" s="60"/>
      <c r="B102" s="74" t="s">
        <v>357</v>
      </c>
      <c r="C102" s="114">
        <f t="shared" ref="C102:G102" si="44">C103+C106+C107</f>
        <v>0</v>
      </c>
      <c r="D102" s="114">
        <f t="shared" si="44"/>
        <v>33523210</v>
      </c>
      <c r="E102" s="114">
        <f t="shared" si="44"/>
        <v>32859070</v>
      </c>
      <c r="F102" s="114">
        <f t="shared" si="44"/>
        <v>32859070</v>
      </c>
      <c r="G102" s="114">
        <f t="shared" si="44"/>
        <v>32856473</v>
      </c>
      <c r="H102" s="114">
        <f t="shared" ref="H102" si="45">H103+H106+H107</f>
        <v>2652230</v>
      </c>
      <c r="I102" s="200"/>
      <c r="J102" s="57"/>
      <c r="K102" s="57"/>
      <c r="L102" s="57"/>
      <c r="M102" s="57"/>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4"/>
      <c r="EC102" s="44"/>
      <c r="ED102" s="44"/>
      <c r="EE102" s="44"/>
      <c r="EF102" s="44"/>
      <c r="EG102" s="44"/>
      <c r="EH102" s="44"/>
      <c r="EI102" s="44"/>
      <c r="EJ102" s="44"/>
      <c r="EK102" s="44"/>
      <c r="EL102" s="44"/>
      <c r="EM102" s="44"/>
      <c r="EN102" s="44"/>
      <c r="EO102" s="44"/>
      <c r="EP102" s="44"/>
      <c r="EQ102" s="44"/>
      <c r="ER102" s="44"/>
      <c r="ES102" s="44"/>
      <c r="ET102" s="44"/>
      <c r="EU102" s="44"/>
      <c r="EV102" s="44"/>
      <c r="EW102" s="44"/>
      <c r="EX102" s="44"/>
      <c r="EY102" s="44"/>
      <c r="EZ102" s="44"/>
      <c r="FA102" s="44"/>
      <c r="FB102" s="44"/>
      <c r="FC102" s="44"/>
      <c r="FD102" s="44"/>
      <c r="FE102" s="44"/>
      <c r="FF102" s="44"/>
      <c r="FG102" s="44"/>
      <c r="FH102" s="44"/>
      <c r="FI102" s="44"/>
      <c r="FJ102" s="44"/>
      <c r="FK102" s="44"/>
      <c r="FL102" s="44"/>
      <c r="FM102" s="44"/>
      <c r="FN102" s="44"/>
      <c r="FO102" s="44"/>
      <c r="FP102" s="44"/>
      <c r="FQ102" s="44"/>
      <c r="FR102" s="44"/>
      <c r="FS102" s="44"/>
      <c r="FT102" s="44"/>
      <c r="FU102" s="44"/>
      <c r="FV102" s="44"/>
      <c r="FW102" s="44"/>
      <c r="FX102" s="44"/>
      <c r="FY102" s="44"/>
      <c r="FZ102" s="44"/>
      <c r="GA102" s="44"/>
      <c r="GB102" s="44"/>
      <c r="GC102" s="44"/>
      <c r="GD102" s="44"/>
      <c r="GE102" s="44"/>
      <c r="GF102" s="44"/>
      <c r="GG102" s="44"/>
      <c r="GH102" s="44"/>
      <c r="GI102" s="44"/>
      <c r="GJ102" s="44"/>
      <c r="GK102" s="44"/>
      <c r="GL102" s="44"/>
      <c r="GM102" s="44"/>
      <c r="GN102" s="44"/>
      <c r="GO102" s="44"/>
      <c r="GP102" s="44"/>
      <c r="GQ102" s="44"/>
      <c r="GR102" s="44"/>
      <c r="GS102" s="44"/>
      <c r="GT102" s="44"/>
      <c r="GU102" s="44"/>
      <c r="GV102" s="44"/>
      <c r="GW102" s="44"/>
      <c r="GX102" s="44"/>
      <c r="GY102" s="44"/>
      <c r="GZ102" s="44"/>
      <c r="HA102" s="44"/>
      <c r="HB102" s="44"/>
      <c r="HC102" s="44"/>
      <c r="HD102" s="44"/>
      <c r="HE102" s="44"/>
      <c r="HF102" s="44"/>
      <c r="HG102" s="44"/>
      <c r="HH102" s="44"/>
      <c r="HI102" s="44"/>
      <c r="HJ102" s="44"/>
      <c r="HK102" s="44"/>
      <c r="HL102" s="44"/>
      <c r="HM102" s="44"/>
      <c r="HN102" s="44"/>
      <c r="HO102" s="44"/>
      <c r="HP102" s="44"/>
      <c r="HQ102" s="44"/>
      <c r="HR102" s="44"/>
      <c r="HS102" s="44"/>
      <c r="HT102" s="44"/>
      <c r="HU102" s="44"/>
      <c r="HV102" s="44"/>
      <c r="HW102" s="44"/>
      <c r="HX102" s="44"/>
      <c r="HY102" s="44"/>
      <c r="HZ102" s="44"/>
      <c r="IA102" s="44"/>
      <c r="IB102" s="44"/>
      <c r="IC102" s="44"/>
      <c r="ID102" s="44"/>
      <c r="IE102" s="44"/>
      <c r="IF102" s="44"/>
    </row>
    <row r="103" spans="1:241" s="66" customFormat="1" ht="30" x14ac:dyDescent="0.3">
      <c r="A103" s="60"/>
      <c r="B103" s="61" t="s">
        <v>358</v>
      </c>
      <c r="C103" s="114">
        <f t="shared" ref="C103:G103" si="46">C104+C105</f>
        <v>0</v>
      </c>
      <c r="D103" s="114">
        <f t="shared" si="46"/>
        <v>30847100</v>
      </c>
      <c r="E103" s="114">
        <f t="shared" si="46"/>
        <v>30148810</v>
      </c>
      <c r="F103" s="114">
        <f t="shared" si="46"/>
        <v>30148810</v>
      </c>
      <c r="G103" s="114">
        <f t="shared" si="46"/>
        <v>30148734</v>
      </c>
      <c r="H103" s="114">
        <f t="shared" ref="H103" si="47">H104+H105</f>
        <v>2368547</v>
      </c>
      <c r="I103" s="200"/>
      <c r="J103" s="57"/>
      <c r="K103" s="57"/>
      <c r="L103" s="57"/>
      <c r="M103" s="57"/>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c r="EM103" s="44"/>
      <c r="EN103" s="44"/>
      <c r="EO103" s="44"/>
      <c r="EP103" s="44"/>
      <c r="EQ103" s="44"/>
      <c r="ER103" s="44"/>
      <c r="ES103" s="44"/>
      <c r="ET103" s="44"/>
      <c r="EU103" s="44"/>
      <c r="EV103" s="44"/>
      <c r="EW103" s="44"/>
      <c r="EX103" s="44"/>
      <c r="EY103" s="44"/>
      <c r="EZ103" s="44"/>
      <c r="FA103" s="44"/>
      <c r="FB103" s="44"/>
      <c r="FC103" s="44"/>
      <c r="FD103" s="44"/>
      <c r="FE103" s="44"/>
      <c r="FF103" s="44"/>
      <c r="FG103" s="44"/>
      <c r="FH103" s="44"/>
      <c r="FI103" s="44"/>
      <c r="FJ103" s="44"/>
      <c r="FK103" s="44"/>
      <c r="FL103" s="44"/>
      <c r="FM103" s="44"/>
      <c r="FN103" s="44"/>
      <c r="FO103" s="44"/>
      <c r="FP103" s="44"/>
      <c r="FQ103" s="44"/>
      <c r="FR103" s="44"/>
      <c r="FS103" s="44"/>
      <c r="FT103" s="44"/>
      <c r="FU103" s="44"/>
      <c r="FV103" s="44"/>
      <c r="FW103" s="44"/>
      <c r="FX103" s="44"/>
      <c r="FY103" s="44"/>
      <c r="FZ103" s="44"/>
      <c r="GA103" s="44"/>
      <c r="GB103" s="44"/>
      <c r="GC103" s="44"/>
      <c r="GD103" s="44"/>
      <c r="GE103" s="44"/>
      <c r="GF103" s="44"/>
      <c r="GG103" s="44"/>
      <c r="GH103" s="44"/>
      <c r="GI103" s="44"/>
      <c r="GJ103" s="44"/>
      <c r="GK103" s="44"/>
      <c r="GL103" s="44"/>
      <c r="GM103" s="44"/>
      <c r="GN103" s="44"/>
      <c r="GO103" s="44"/>
      <c r="GP103" s="44"/>
      <c r="GQ103" s="44"/>
      <c r="GR103" s="44"/>
      <c r="GS103" s="44"/>
      <c r="GT103" s="44"/>
      <c r="GU103" s="44"/>
      <c r="GV103" s="44"/>
      <c r="GW103" s="44"/>
      <c r="GX103" s="44"/>
      <c r="GY103" s="44"/>
      <c r="GZ103" s="44"/>
      <c r="HA103" s="44"/>
      <c r="HB103" s="44"/>
      <c r="HC103" s="44"/>
      <c r="HD103" s="44"/>
      <c r="HE103" s="44"/>
      <c r="HF103" s="44"/>
      <c r="HG103" s="44"/>
      <c r="HH103" s="44"/>
      <c r="HI103" s="44"/>
      <c r="HJ103" s="44"/>
      <c r="HK103" s="44"/>
      <c r="HL103" s="44"/>
      <c r="HM103" s="44"/>
      <c r="HN103" s="44"/>
      <c r="HO103" s="44"/>
      <c r="HP103" s="44"/>
      <c r="HQ103" s="44"/>
      <c r="HR103" s="44"/>
      <c r="HS103" s="44"/>
      <c r="HT103" s="44"/>
      <c r="HU103" s="44"/>
      <c r="HV103" s="44"/>
      <c r="HW103" s="44"/>
      <c r="HX103" s="44"/>
      <c r="HY103" s="44"/>
      <c r="HZ103" s="44"/>
      <c r="IA103" s="44"/>
      <c r="IB103" s="44"/>
      <c r="IC103" s="44"/>
      <c r="ID103" s="44"/>
      <c r="IE103" s="44"/>
      <c r="IF103" s="44"/>
    </row>
    <row r="104" spans="1:241" x14ac:dyDescent="0.3">
      <c r="A104" s="60"/>
      <c r="B104" s="61" t="s">
        <v>356</v>
      </c>
      <c r="C104" s="114"/>
      <c r="D104" s="155">
        <v>30838610</v>
      </c>
      <c r="E104" s="155">
        <v>30140310</v>
      </c>
      <c r="F104" s="155">
        <v>30140310</v>
      </c>
      <c r="G104" s="63">
        <v>30140283</v>
      </c>
      <c r="H104" s="63">
        <v>2368008</v>
      </c>
      <c r="I104" s="200"/>
      <c r="IG104" s="66"/>
    </row>
    <row r="105" spans="1:241" ht="60" x14ac:dyDescent="0.3">
      <c r="A105" s="60"/>
      <c r="B105" s="61" t="s">
        <v>354</v>
      </c>
      <c r="C105" s="114"/>
      <c r="D105" s="155">
        <v>8490</v>
      </c>
      <c r="E105" s="155">
        <v>8500</v>
      </c>
      <c r="F105" s="155">
        <v>8500</v>
      </c>
      <c r="G105" s="63">
        <v>8451</v>
      </c>
      <c r="H105" s="63">
        <v>539</v>
      </c>
      <c r="I105" s="200"/>
      <c r="IG105" s="66"/>
    </row>
    <row r="106" spans="1:241" ht="60" x14ac:dyDescent="0.3">
      <c r="A106" s="60"/>
      <c r="B106" s="61" t="s">
        <v>359</v>
      </c>
      <c r="C106" s="114"/>
      <c r="D106" s="155">
        <v>1374620</v>
      </c>
      <c r="E106" s="155">
        <v>1393060</v>
      </c>
      <c r="F106" s="155">
        <v>1393060</v>
      </c>
      <c r="G106" s="63">
        <v>1393032</v>
      </c>
      <c r="H106" s="63">
        <v>109291</v>
      </c>
      <c r="I106" s="200"/>
      <c r="IG106" s="66"/>
    </row>
    <row r="107" spans="1:241" ht="45" x14ac:dyDescent="0.3">
      <c r="A107" s="60"/>
      <c r="B107" s="61" t="s">
        <v>360</v>
      </c>
      <c r="C107" s="114"/>
      <c r="D107" s="155">
        <v>1301490</v>
      </c>
      <c r="E107" s="155">
        <v>1317200</v>
      </c>
      <c r="F107" s="155">
        <v>1317200</v>
      </c>
      <c r="G107" s="63">
        <v>1314707</v>
      </c>
      <c r="H107" s="63">
        <v>174392</v>
      </c>
      <c r="I107" s="200"/>
      <c r="IG107" s="66"/>
    </row>
    <row r="108" spans="1:241" s="57" customFormat="1" ht="16.5" customHeight="1" x14ac:dyDescent="0.3">
      <c r="A108" s="60"/>
      <c r="B108" s="61" t="s">
        <v>361</v>
      </c>
      <c r="C108" s="114"/>
      <c r="D108" s="155">
        <v>209000</v>
      </c>
      <c r="E108" s="155">
        <v>217000</v>
      </c>
      <c r="F108" s="155">
        <v>217000</v>
      </c>
      <c r="G108" s="63">
        <v>209000</v>
      </c>
      <c r="H108" s="63">
        <v>8000</v>
      </c>
      <c r="I108" s="200"/>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4"/>
      <c r="EC108" s="44"/>
      <c r="ED108" s="44"/>
      <c r="EE108" s="44"/>
      <c r="EF108" s="44"/>
      <c r="EG108" s="44"/>
      <c r="EH108" s="44"/>
      <c r="EI108" s="44"/>
      <c r="EJ108" s="44"/>
      <c r="EK108" s="44"/>
      <c r="EL108" s="44"/>
      <c r="EM108" s="44"/>
      <c r="EN108" s="44"/>
      <c r="EO108" s="44"/>
      <c r="EP108" s="44"/>
      <c r="EQ108" s="44"/>
      <c r="ER108" s="44"/>
      <c r="ES108" s="44"/>
      <c r="ET108" s="44"/>
      <c r="EU108" s="44"/>
      <c r="EV108" s="44"/>
      <c r="EW108" s="44"/>
      <c r="EX108" s="44"/>
      <c r="EY108" s="44"/>
      <c r="EZ108" s="44"/>
      <c r="FA108" s="44"/>
      <c r="FB108" s="44"/>
      <c r="FC108" s="44"/>
      <c r="FD108" s="44"/>
      <c r="FE108" s="44"/>
      <c r="FF108" s="44"/>
      <c r="FG108" s="44"/>
      <c r="FH108" s="44"/>
      <c r="FI108" s="44"/>
      <c r="FJ108" s="44"/>
      <c r="FK108" s="44"/>
      <c r="FL108" s="44"/>
      <c r="FM108" s="44"/>
      <c r="FN108" s="44"/>
      <c r="FO108" s="44"/>
      <c r="FP108" s="44"/>
      <c r="FQ108" s="44"/>
      <c r="FR108" s="44"/>
      <c r="FS108" s="44"/>
      <c r="FT108" s="44"/>
      <c r="FU108" s="44"/>
      <c r="FV108" s="44"/>
      <c r="FW108" s="44"/>
      <c r="FX108" s="44"/>
      <c r="FY108" s="44"/>
      <c r="FZ108" s="44"/>
      <c r="GA108" s="44"/>
      <c r="GB108" s="44"/>
      <c r="GC108" s="44"/>
      <c r="GD108" s="44"/>
      <c r="GE108" s="44"/>
      <c r="GF108" s="44"/>
      <c r="GG108" s="44"/>
      <c r="GH108" s="44"/>
      <c r="GI108" s="44"/>
      <c r="GJ108" s="44"/>
      <c r="GK108" s="44"/>
      <c r="GL108" s="44"/>
      <c r="GM108" s="44"/>
      <c r="GN108" s="44"/>
      <c r="GO108" s="44"/>
      <c r="GP108" s="44"/>
      <c r="GQ108" s="44"/>
      <c r="GR108" s="44"/>
      <c r="GS108" s="44"/>
      <c r="GT108" s="44"/>
      <c r="GU108" s="44"/>
      <c r="GV108" s="44"/>
      <c r="GW108" s="44"/>
      <c r="GX108" s="44"/>
      <c r="GY108" s="44"/>
      <c r="GZ108" s="44"/>
      <c r="HA108" s="44"/>
      <c r="HB108" s="44"/>
      <c r="HC108" s="44"/>
      <c r="HD108" s="44"/>
      <c r="HE108" s="44"/>
      <c r="HF108" s="44"/>
      <c r="HG108" s="44"/>
      <c r="HH108" s="44"/>
      <c r="HI108" s="44"/>
      <c r="HJ108" s="44"/>
      <c r="HK108" s="44"/>
      <c r="HL108" s="44"/>
      <c r="HM108" s="44"/>
      <c r="HN108" s="44"/>
      <c r="HO108" s="44"/>
      <c r="HP108" s="44"/>
      <c r="HQ108" s="44"/>
      <c r="HR108" s="44"/>
      <c r="HS108" s="44"/>
      <c r="HT108" s="44"/>
      <c r="HU108" s="44"/>
      <c r="HV108" s="44"/>
      <c r="HW108" s="44"/>
      <c r="HX108" s="44"/>
      <c r="HY108" s="44"/>
      <c r="HZ108" s="44"/>
      <c r="IA108" s="44"/>
      <c r="IB108" s="44"/>
      <c r="IC108" s="44"/>
      <c r="ID108" s="44"/>
      <c r="IE108" s="44"/>
      <c r="IF108" s="44"/>
      <c r="IG108" s="66"/>
    </row>
    <row r="109" spans="1:241" ht="45" x14ac:dyDescent="0.3">
      <c r="A109" s="60"/>
      <c r="B109" s="61" t="s">
        <v>362</v>
      </c>
      <c r="C109" s="114"/>
      <c r="D109" s="155">
        <v>3714000</v>
      </c>
      <c r="E109" s="155">
        <v>3971700</v>
      </c>
      <c r="F109" s="155">
        <v>3971700</v>
      </c>
      <c r="G109" s="63">
        <v>3967175</v>
      </c>
      <c r="H109" s="63">
        <v>572340</v>
      </c>
      <c r="I109" s="200"/>
      <c r="IG109" s="66"/>
    </row>
    <row r="110" spans="1:241" x14ac:dyDescent="0.3">
      <c r="A110" s="60"/>
      <c r="B110" s="64" t="s">
        <v>345</v>
      </c>
      <c r="C110" s="114"/>
      <c r="D110" s="155"/>
      <c r="E110" s="155"/>
      <c r="F110" s="155"/>
      <c r="G110" s="63">
        <v>-94761</v>
      </c>
      <c r="H110" s="63">
        <v>-58802</v>
      </c>
      <c r="I110" s="200"/>
    </row>
    <row r="111" spans="1:241" ht="30" x14ac:dyDescent="0.3">
      <c r="A111" s="121" t="s">
        <v>363</v>
      </c>
      <c r="B111" s="58" t="s">
        <v>364</v>
      </c>
      <c r="C111" s="114">
        <f t="shared" ref="C111:H111" si="48">C112+C115+C118+C121+C124+C127+C133+C130+C136</f>
        <v>0</v>
      </c>
      <c r="D111" s="114">
        <f t="shared" si="48"/>
        <v>304615860</v>
      </c>
      <c r="E111" s="114">
        <f t="shared" si="48"/>
        <v>284475600</v>
      </c>
      <c r="F111" s="114">
        <f t="shared" si="48"/>
        <v>284475600</v>
      </c>
      <c r="G111" s="114">
        <f t="shared" si="48"/>
        <v>284475236</v>
      </c>
      <c r="H111" s="114">
        <f t="shared" si="48"/>
        <v>6962633</v>
      </c>
      <c r="I111" s="200"/>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c r="DA111" s="57"/>
      <c r="DB111" s="57"/>
      <c r="DC111" s="57"/>
      <c r="DD111" s="57"/>
      <c r="DE111" s="57"/>
      <c r="DF111" s="57"/>
      <c r="DG111" s="57"/>
      <c r="DH111" s="57"/>
      <c r="DI111" s="57"/>
      <c r="DJ111" s="57"/>
      <c r="DK111" s="57"/>
      <c r="DL111" s="57"/>
      <c r="DM111" s="57"/>
      <c r="DN111" s="57"/>
      <c r="DO111" s="57"/>
      <c r="DP111" s="57"/>
      <c r="DQ111" s="57"/>
      <c r="DR111" s="57"/>
      <c r="DS111" s="57"/>
      <c r="DT111" s="57"/>
      <c r="DU111" s="57"/>
      <c r="DV111" s="57"/>
      <c r="DW111" s="57"/>
      <c r="DX111" s="57"/>
      <c r="DY111" s="57"/>
      <c r="DZ111" s="57"/>
      <c r="EA111" s="57"/>
      <c r="EB111" s="57"/>
      <c r="EC111" s="57"/>
      <c r="ED111" s="57"/>
      <c r="EE111" s="57"/>
      <c r="EF111" s="57"/>
      <c r="EG111" s="57"/>
      <c r="EH111" s="57"/>
      <c r="EI111" s="57"/>
      <c r="EJ111" s="57"/>
      <c r="EK111" s="57"/>
      <c r="EL111" s="57"/>
      <c r="EM111" s="57"/>
      <c r="EN111" s="57"/>
      <c r="EO111" s="57"/>
      <c r="EP111" s="57"/>
      <c r="EQ111" s="57"/>
      <c r="ER111" s="57"/>
      <c r="ES111" s="57"/>
      <c r="ET111" s="57"/>
      <c r="EU111" s="57"/>
      <c r="EV111" s="57"/>
      <c r="EW111" s="57"/>
      <c r="EX111" s="57"/>
      <c r="EY111" s="57"/>
      <c r="EZ111" s="57"/>
      <c r="FA111" s="57"/>
      <c r="FB111" s="57"/>
      <c r="FC111" s="57"/>
      <c r="FD111" s="57"/>
      <c r="FE111" s="57"/>
      <c r="FF111" s="57"/>
      <c r="FG111" s="57"/>
      <c r="FH111" s="57"/>
      <c r="FI111" s="57"/>
      <c r="FJ111" s="57"/>
      <c r="FK111" s="57"/>
      <c r="FL111" s="57"/>
      <c r="FM111" s="57"/>
      <c r="FN111" s="57"/>
      <c r="FO111" s="57"/>
      <c r="FP111" s="57"/>
      <c r="FQ111" s="57"/>
      <c r="FR111" s="57"/>
      <c r="FS111" s="57"/>
      <c r="FT111" s="57"/>
      <c r="FU111" s="57"/>
      <c r="FV111" s="57"/>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c r="GY111" s="57"/>
      <c r="GZ111" s="57"/>
      <c r="HA111" s="57"/>
      <c r="HB111" s="57"/>
      <c r="HC111" s="57"/>
      <c r="HD111" s="57"/>
      <c r="HE111" s="57"/>
      <c r="HF111" s="57"/>
      <c r="HG111" s="57"/>
      <c r="HH111" s="57"/>
      <c r="HI111" s="57"/>
      <c r="HJ111" s="57"/>
      <c r="HK111" s="57"/>
      <c r="HL111" s="57"/>
      <c r="HM111" s="57"/>
      <c r="HN111" s="57"/>
      <c r="HO111" s="57"/>
      <c r="HP111" s="57"/>
      <c r="HQ111" s="57"/>
      <c r="HR111" s="57"/>
      <c r="HS111" s="57"/>
      <c r="HT111" s="57"/>
      <c r="HU111" s="57"/>
      <c r="HV111" s="57"/>
      <c r="HW111" s="57"/>
      <c r="HX111" s="57"/>
      <c r="HY111" s="57"/>
      <c r="HZ111" s="57"/>
      <c r="IA111" s="57"/>
      <c r="IB111" s="57"/>
      <c r="IC111" s="57"/>
      <c r="ID111" s="57"/>
      <c r="IE111" s="57"/>
      <c r="IF111" s="57"/>
    </row>
    <row r="112" spans="1:241" ht="16.5" customHeight="1" x14ac:dyDescent="0.3">
      <c r="A112" s="60"/>
      <c r="B112" s="61" t="s">
        <v>365</v>
      </c>
      <c r="C112" s="114">
        <f t="shared" ref="C112:H112" si="49">C113+C114</f>
        <v>0</v>
      </c>
      <c r="D112" s="114">
        <f t="shared" si="49"/>
        <v>19825750</v>
      </c>
      <c r="E112" s="114">
        <f t="shared" si="49"/>
        <v>16985100</v>
      </c>
      <c r="F112" s="114">
        <f t="shared" si="49"/>
        <v>16985100</v>
      </c>
      <c r="G112" s="114">
        <f t="shared" si="49"/>
        <v>16985069</v>
      </c>
      <c r="H112" s="114">
        <f t="shared" si="49"/>
        <v>0</v>
      </c>
      <c r="I112" s="200"/>
    </row>
    <row r="113" spans="1:241" x14ac:dyDescent="0.3">
      <c r="A113" s="60"/>
      <c r="B113" s="61" t="s">
        <v>352</v>
      </c>
      <c r="C113" s="114"/>
      <c r="D113" s="156">
        <v>19825750</v>
      </c>
      <c r="E113" s="156">
        <v>16985100</v>
      </c>
      <c r="F113" s="156">
        <v>16985100</v>
      </c>
      <c r="G113" s="63">
        <v>16985069</v>
      </c>
      <c r="H113" s="63">
        <v>0</v>
      </c>
      <c r="I113" s="200"/>
    </row>
    <row r="114" spans="1:241" ht="60" x14ac:dyDescent="0.3">
      <c r="A114" s="60"/>
      <c r="B114" s="61" t="s">
        <v>354</v>
      </c>
      <c r="C114" s="114"/>
      <c r="D114" s="156">
        <v>0</v>
      </c>
      <c r="E114" s="156">
        <v>0</v>
      </c>
      <c r="F114" s="156">
        <v>0</v>
      </c>
      <c r="G114" s="63">
        <v>0</v>
      </c>
      <c r="H114" s="63">
        <v>0</v>
      </c>
      <c r="I114" s="200"/>
    </row>
    <row r="115" spans="1:241" ht="16.5" customHeight="1" x14ac:dyDescent="0.3">
      <c r="A115" s="60"/>
      <c r="B115" s="61" t="s">
        <v>366</v>
      </c>
      <c r="C115" s="114">
        <f t="shared" ref="C115:H115" si="50">C116+C117</f>
        <v>0</v>
      </c>
      <c r="D115" s="114">
        <f t="shared" si="50"/>
        <v>0</v>
      </c>
      <c r="E115" s="114">
        <f t="shared" si="50"/>
        <v>0</v>
      </c>
      <c r="F115" s="114">
        <f t="shared" si="50"/>
        <v>0</v>
      </c>
      <c r="G115" s="114">
        <f t="shared" si="50"/>
        <v>0</v>
      </c>
      <c r="H115" s="114">
        <f t="shared" si="50"/>
        <v>0</v>
      </c>
      <c r="I115" s="200"/>
    </row>
    <row r="116" spans="1:241" x14ac:dyDescent="0.3">
      <c r="A116" s="60"/>
      <c r="B116" s="61" t="s">
        <v>352</v>
      </c>
      <c r="C116" s="114"/>
      <c r="D116" s="157">
        <v>0</v>
      </c>
      <c r="E116" s="157">
        <v>0</v>
      </c>
      <c r="F116" s="157">
        <v>0</v>
      </c>
      <c r="G116" s="63">
        <v>0</v>
      </c>
      <c r="H116" s="63">
        <v>0</v>
      </c>
      <c r="I116" s="200"/>
    </row>
    <row r="117" spans="1:241" ht="60" x14ac:dyDescent="0.3">
      <c r="A117" s="60"/>
      <c r="B117" s="61" t="s">
        <v>354</v>
      </c>
      <c r="C117" s="114"/>
      <c r="D117" s="157">
        <v>0</v>
      </c>
      <c r="E117" s="157">
        <v>0</v>
      </c>
      <c r="F117" s="157">
        <v>0</v>
      </c>
      <c r="G117" s="63">
        <v>0</v>
      </c>
      <c r="H117" s="63">
        <v>0</v>
      </c>
      <c r="I117" s="200"/>
    </row>
    <row r="118" spans="1:241" x14ac:dyDescent="0.3">
      <c r="A118" s="60"/>
      <c r="B118" s="61" t="s">
        <v>367</v>
      </c>
      <c r="C118" s="114">
        <f t="shared" ref="C118:H118" si="51">C119+C120</f>
        <v>0</v>
      </c>
      <c r="D118" s="114">
        <f t="shared" si="51"/>
        <v>12422240</v>
      </c>
      <c r="E118" s="114">
        <f t="shared" si="51"/>
        <v>10313620</v>
      </c>
      <c r="F118" s="114">
        <f t="shared" si="51"/>
        <v>10313620</v>
      </c>
      <c r="G118" s="114">
        <f t="shared" si="51"/>
        <v>10313620</v>
      </c>
      <c r="H118" s="114">
        <f t="shared" si="51"/>
        <v>1</v>
      </c>
      <c r="I118" s="200"/>
      <c r="IG118" s="57"/>
    </row>
    <row r="119" spans="1:241" x14ac:dyDescent="0.3">
      <c r="A119" s="60"/>
      <c r="B119" s="61" t="s">
        <v>352</v>
      </c>
      <c r="C119" s="114"/>
      <c r="D119" s="158">
        <v>12422240</v>
      </c>
      <c r="E119" s="158">
        <v>10313620</v>
      </c>
      <c r="F119" s="158">
        <v>10313620</v>
      </c>
      <c r="G119" s="63">
        <v>10313620</v>
      </c>
      <c r="H119" s="63">
        <v>1</v>
      </c>
      <c r="I119" s="200"/>
      <c r="IG119" s="57"/>
    </row>
    <row r="120" spans="1:241" ht="60" x14ac:dyDescent="0.3">
      <c r="A120" s="60"/>
      <c r="B120" s="61" t="s">
        <v>354</v>
      </c>
      <c r="C120" s="114"/>
      <c r="D120" s="158">
        <v>0</v>
      </c>
      <c r="E120" s="158">
        <v>0</v>
      </c>
      <c r="F120" s="158">
        <v>0</v>
      </c>
      <c r="G120" s="63">
        <v>0</v>
      </c>
      <c r="H120" s="63">
        <v>0</v>
      </c>
      <c r="I120" s="200"/>
      <c r="IG120" s="57"/>
    </row>
    <row r="121" spans="1:241" ht="21" customHeight="1" x14ac:dyDescent="0.3">
      <c r="A121" s="54"/>
      <c r="B121" s="61" t="s">
        <v>368</v>
      </c>
      <c r="C121" s="114">
        <f t="shared" ref="C121:H121" si="52">C122+C123</f>
        <v>0</v>
      </c>
      <c r="D121" s="114">
        <f t="shared" si="52"/>
        <v>72847320</v>
      </c>
      <c r="E121" s="114">
        <f t="shared" si="52"/>
        <v>70539660</v>
      </c>
      <c r="F121" s="114">
        <f t="shared" si="52"/>
        <v>70539660</v>
      </c>
      <c r="G121" s="114">
        <f t="shared" si="52"/>
        <v>70539562</v>
      </c>
      <c r="H121" s="114">
        <f t="shared" si="52"/>
        <v>10815</v>
      </c>
      <c r="I121" s="200"/>
    </row>
    <row r="122" spans="1:241" x14ac:dyDescent="0.3">
      <c r="A122" s="60"/>
      <c r="B122" s="61" t="s">
        <v>352</v>
      </c>
      <c r="C122" s="114"/>
      <c r="D122" s="159">
        <v>72735750</v>
      </c>
      <c r="E122" s="159">
        <v>70428060</v>
      </c>
      <c r="F122" s="159">
        <v>70428060</v>
      </c>
      <c r="G122" s="63">
        <v>70428036</v>
      </c>
      <c r="H122" s="63">
        <v>0</v>
      </c>
      <c r="I122" s="200"/>
    </row>
    <row r="123" spans="1:241" ht="60" x14ac:dyDescent="0.3">
      <c r="A123" s="60"/>
      <c r="B123" s="61" t="s">
        <v>354</v>
      </c>
      <c r="C123" s="114"/>
      <c r="D123" s="159">
        <v>111570</v>
      </c>
      <c r="E123" s="159">
        <v>111600</v>
      </c>
      <c r="F123" s="159">
        <v>111600</v>
      </c>
      <c r="G123" s="63">
        <v>111526</v>
      </c>
      <c r="H123" s="63">
        <v>10815</v>
      </c>
      <c r="I123" s="200"/>
    </row>
    <row r="124" spans="1:241" ht="16.5" customHeight="1" x14ac:dyDescent="0.3">
      <c r="A124" s="60"/>
      <c r="B124" s="75" t="s">
        <v>369</v>
      </c>
      <c r="C124" s="114">
        <f t="shared" ref="C124:H124" si="53">C125+C126</f>
        <v>0</v>
      </c>
      <c r="D124" s="114">
        <f t="shared" si="53"/>
        <v>35500</v>
      </c>
      <c r="E124" s="114">
        <f t="shared" si="53"/>
        <v>28310</v>
      </c>
      <c r="F124" s="114">
        <f t="shared" si="53"/>
        <v>28310</v>
      </c>
      <c r="G124" s="114">
        <f t="shared" si="53"/>
        <v>28304</v>
      </c>
      <c r="H124" s="114">
        <f t="shared" si="53"/>
        <v>0</v>
      </c>
      <c r="I124" s="200"/>
    </row>
    <row r="125" spans="1:241" x14ac:dyDescent="0.3">
      <c r="A125" s="60"/>
      <c r="B125" s="75" t="s">
        <v>352</v>
      </c>
      <c r="C125" s="114"/>
      <c r="D125" s="160">
        <v>35500</v>
      </c>
      <c r="E125" s="160">
        <v>28310</v>
      </c>
      <c r="F125" s="160">
        <v>28310</v>
      </c>
      <c r="G125" s="63">
        <v>28304</v>
      </c>
      <c r="H125" s="63">
        <v>0</v>
      </c>
      <c r="I125" s="200"/>
    </row>
    <row r="126" spans="1:241" ht="60" x14ac:dyDescent="0.3">
      <c r="A126" s="60"/>
      <c r="B126" s="75" t="s">
        <v>354</v>
      </c>
      <c r="C126" s="114"/>
      <c r="D126" s="160">
        <v>0</v>
      </c>
      <c r="E126" s="160">
        <v>0</v>
      </c>
      <c r="F126" s="160">
        <v>0</v>
      </c>
      <c r="G126" s="63">
        <v>0</v>
      </c>
      <c r="H126" s="63">
        <v>0</v>
      </c>
      <c r="I126" s="200"/>
    </row>
    <row r="127" spans="1:241" ht="30" x14ac:dyDescent="0.3">
      <c r="A127" s="60"/>
      <c r="B127" s="61" t="s">
        <v>370</v>
      </c>
      <c r="C127" s="114">
        <f t="shared" ref="C127:H127" si="54">C128+C129</f>
        <v>0</v>
      </c>
      <c r="D127" s="114">
        <f t="shared" si="54"/>
        <v>825200</v>
      </c>
      <c r="E127" s="114">
        <f t="shared" si="54"/>
        <v>771500</v>
      </c>
      <c r="F127" s="114">
        <f t="shared" si="54"/>
        <v>771500</v>
      </c>
      <c r="G127" s="114">
        <f t="shared" si="54"/>
        <v>771498</v>
      </c>
      <c r="H127" s="114">
        <f t="shared" si="54"/>
        <v>0</v>
      </c>
      <c r="I127" s="200"/>
    </row>
    <row r="128" spans="1:241" ht="16.5" customHeight="1" x14ac:dyDescent="0.3">
      <c r="A128" s="60"/>
      <c r="B128" s="61" t="s">
        <v>352</v>
      </c>
      <c r="C128" s="114"/>
      <c r="D128" s="161">
        <v>825200</v>
      </c>
      <c r="E128" s="161">
        <v>771500</v>
      </c>
      <c r="F128" s="161">
        <v>771500</v>
      </c>
      <c r="G128" s="63">
        <v>771498</v>
      </c>
      <c r="H128" s="63">
        <v>0</v>
      </c>
      <c r="I128" s="200"/>
    </row>
    <row r="129" spans="1:241" ht="60" x14ac:dyDescent="0.3">
      <c r="A129" s="60"/>
      <c r="B129" s="61" t="s">
        <v>354</v>
      </c>
      <c r="C129" s="114"/>
      <c r="D129" s="161">
        <v>0</v>
      </c>
      <c r="E129" s="161">
        <v>0</v>
      </c>
      <c r="F129" s="161">
        <v>0</v>
      </c>
      <c r="G129" s="63">
        <v>0</v>
      </c>
      <c r="H129" s="63">
        <v>0</v>
      </c>
      <c r="I129" s="200"/>
    </row>
    <row r="130" spans="1:241" s="57" customFormat="1" ht="45" x14ac:dyDescent="0.3">
      <c r="A130" s="60"/>
      <c r="B130" s="76" t="s">
        <v>501</v>
      </c>
      <c r="C130" s="114">
        <f t="shared" ref="C130:H130" si="55">C131+C132</f>
        <v>0</v>
      </c>
      <c r="D130" s="114">
        <f t="shared" si="55"/>
        <v>0</v>
      </c>
      <c r="E130" s="114">
        <f t="shared" si="55"/>
        <v>0</v>
      </c>
      <c r="F130" s="114">
        <f t="shared" si="55"/>
        <v>0</v>
      </c>
      <c r="G130" s="114">
        <f t="shared" si="55"/>
        <v>0</v>
      </c>
      <c r="H130" s="114">
        <f t="shared" si="55"/>
        <v>0</v>
      </c>
      <c r="I130" s="200"/>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row>
    <row r="131" spans="1:241" s="57" customFormat="1" x14ac:dyDescent="0.3">
      <c r="A131" s="60"/>
      <c r="B131" s="76" t="s">
        <v>352</v>
      </c>
      <c r="C131" s="114"/>
      <c r="D131" s="162">
        <v>0</v>
      </c>
      <c r="E131" s="162">
        <v>0</v>
      </c>
      <c r="F131" s="162">
        <v>0</v>
      </c>
      <c r="G131" s="63">
        <v>0</v>
      </c>
      <c r="H131" s="63">
        <v>0</v>
      </c>
      <c r="I131" s="200"/>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row>
    <row r="132" spans="1:241" s="57" customFormat="1" ht="60" x14ac:dyDescent="0.3">
      <c r="A132" s="60"/>
      <c r="B132" s="76" t="s">
        <v>354</v>
      </c>
      <c r="C132" s="114"/>
      <c r="D132" s="162">
        <v>0</v>
      </c>
      <c r="E132" s="162">
        <v>0</v>
      </c>
      <c r="F132" s="162">
        <v>0</v>
      </c>
      <c r="G132" s="63">
        <v>0</v>
      </c>
      <c r="H132" s="63">
        <v>0</v>
      </c>
      <c r="I132" s="200"/>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row>
    <row r="133" spans="1:241" s="57" customFormat="1" x14ac:dyDescent="0.3">
      <c r="A133" s="60"/>
      <c r="B133" s="76" t="s">
        <v>371</v>
      </c>
      <c r="C133" s="114">
        <f t="shared" ref="C133:H133" si="56">C134+C135</f>
        <v>0</v>
      </c>
      <c r="D133" s="114">
        <f t="shared" si="56"/>
        <v>140466590</v>
      </c>
      <c r="E133" s="114">
        <f t="shared" si="56"/>
        <v>131725520</v>
      </c>
      <c r="F133" s="114">
        <f t="shared" si="56"/>
        <v>131725520</v>
      </c>
      <c r="G133" s="114">
        <f t="shared" si="56"/>
        <v>131725426</v>
      </c>
      <c r="H133" s="114">
        <f t="shared" si="56"/>
        <v>19303</v>
      </c>
      <c r="I133" s="200"/>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row>
    <row r="134" spans="1:241" s="57" customFormat="1" x14ac:dyDescent="0.3">
      <c r="A134" s="60"/>
      <c r="B134" s="76" t="s">
        <v>352</v>
      </c>
      <c r="C134" s="114"/>
      <c r="D134" s="163">
        <v>140333720</v>
      </c>
      <c r="E134" s="163">
        <v>131592630</v>
      </c>
      <c r="F134" s="163">
        <v>131592630</v>
      </c>
      <c r="G134" s="77">
        <v>131592623</v>
      </c>
      <c r="H134" s="77">
        <v>0</v>
      </c>
      <c r="I134" s="200"/>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row>
    <row r="135" spans="1:241" s="57" customFormat="1" ht="60" x14ac:dyDescent="0.3">
      <c r="A135" s="60"/>
      <c r="B135" s="76" t="s">
        <v>354</v>
      </c>
      <c r="C135" s="114"/>
      <c r="D135" s="163">
        <v>132870</v>
      </c>
      <c r="E135" s="163">
        <v>132890</v>
      </c>
      <c r="F135" s="163">
        <v>132890</v>
      </c>
      <c r="G135" s="77">
        <v>132803</v>
      </c>
      <c r="H135" s="77">
        <v>19303</v>
      </c>
      <c r="I135" s="200"/>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row>
    <row r="136" spans="1:241" s="57" customFormat="1" ht="30" x14ac:dyDescent="0.3">
      <c r="A136" s="60"/>
      <c r="B136" s="78" t="s">
        <v>372</v>
      </c>
      <c r="C136" s="114">
        <f>C137+C140+C143+C141+C142+C146+C147</f>
        <v>0</v>
      </c>
      <c r="D136" s="114">
        <f t="shared" ref="D136:H136" si="57">D137+D140+D143+D141+D142+D146+D147</f>
        <v>58193260</v>
      </c>
      <c r="E136" s="114">
        <f t="shared" si="57"/>
        <v>54111890</v>
      </c>
      <c r="F136" s="114">
        <f t="shared" si="57"/>
        <v>54111890</v>
      </c>
      <c r="G136" s="114">
        <f t="shared" si="57"/>
        <v>54111757</v>
      </c>
      <c r="H136" s="114">
        <f t="shared" si="57"/>
        <v>6932514</v>
      </c>
      <c r="I136" s="200"/>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c r="EM136" s="44"/>
      <c r="EN136" s="44"/>
      <c r="EO136" s="44"/>
      <c r="EP136" s="44"/>
      <c r="EQ136" s="44"/>
      <c r="ER136" s="44"/>
      <c r="ES136" s="44"/>
      <c r="ET136" s="44"/>
      <c r="EU136" s="44"/>
      <c r="EV136" s="44"/>
      <c r="EW136" s="44"/>
      <c r="EX136" s="44"/>
      <c r="EY136" s="44"/>
      <c r="EZ136" s="44"/>
      <c r="FA136" s="44"/>
      <c r="FB136" s="44"/>
      <c r="FC136" s="44"/>
      <c r="FD136" s="44"/>
      <c r="FE136" s="44"/>
      <c r="FF136" s="44"/>
      <c r="FG136" s="44"/>
      <c r="FH136" s="44"/>
      <c r="FI136" s="44"/>
      <c r="FJ136" s="44"/>
      <c r="FK136" s="44"/>
      <c r="FL136" s="44"/>
      <c r="FM136" s="44"/>
      <c r="FN136" s="44"/>
      <c r="FO136" s="44"/>
      <c r="FP136" s="44"/>
      <c r="FQ136" s="44"/>
      <c r="FR136" s="44"/>
      <c r="FS136" s="44"/>
      <c r="FT136" s="44"/>
      <c r="FU136" s="44"/>
      <c r="FV136" s="44"/>
      <c r="FW136" s="44"/>
      <c r="FX136" s="44"/>
      <c r="FY136" s="44"/>
      <c r="FZ136" s="44"/>
      <c r="GA136" s="44"/>
      <c r="GB136" s="44"/>
      <c r="GC136" s="44"/>
      <c r="GD136" s="44"/>
      <c r="GE136" s="44"/>
      <c r="GF136" s="44"/>
      <c r="GG136" s="44"/>
      <c r="GH136" s="44"/>
      <c r="GI136" s="44"/>
      <c r="GJ136" s="44"/>
      <c r="GK136" s="44"/>
      <c r="GL136" s="44"/>
      <c r="GM136" s="44"/>
      <c r="GN136" s="44"/>
      <c r="GO136" s="44"/>
      <c r="GP136" s="44"/>
      <c r="GQ136" s="44"/>
      <c r="GR136" s="44"/>
      <c r="GS136" s="44"/>
      <c r="GT136" s="44"/>
      <c r="GU136" s="44"/>
      <c r="GV136" s="44"/>
      <c r="GW136" s="44"/>
      <c r="GX136" s="44"/>
      <c r="GY136" s="44"/>
      <c r="GZ136" s="44"/>
      <c r="HA136" s="44"/>
      <c r="HB136" s="44"/>
      <c r="HC136" s="44"/>
      <c r="HD136" s="44"/>
      <c r="HE136" s="44"/>
      <c r="HF136" s="44"/>
      <c r="HG136" s="44"/>
      <c r="HH136" s="44"/>
      <c r="HI136" s="44"/>
      <c r="HJ136" s="44"/>
      <c r="HK136" s="44"/>
      <c r="HL136" s="44"/>
      <c r="HM136" s="44"/>
      <c r="HN136" s="44"/>
      <c r="HO136" s="44"/>
      <c r="HP136" s="44"/>
      <c r="HQ136" s="44"/>
      <c r="HR136" s="44"/>
      <c r="HS136" s="44"/>
      <c r="HT136" s="44"/>
      <c r="HU136" s="44"/>
      <c r="HV136" s="44"/>
      <c r="HW136" s="44"/>
      <c r="HX136" s="44"/>
      <c r="HY136" s="44"/>
      <c r="HZ136" s="44"/>
      <c r="IA136" s="44"/>
      <c r="IB136" s="44"/>
      <c r="IC136" s="44"/>
      <c r="ID136" s="44"/>
      <c r="IE136" s="44"/>
      <c r="IF136" s="44"/>
      <c r="IG136" s="44"/>
    </row>
    <row r="137" spans="1:241" s="57" customFormat="1" x14ac:dyDescent="0.3">
      <c r="A137" s="60"/>
      <c r="B137" s="76" t="s">
        <v>373</v>
      </c>
      <c r="C137" s="114">
        <f t="shared" ref="C137:H137" si="58">C138+C139</f>
        <v>0</v>
      </c>
      <c r="D137" s="114">
        <f t="shared" si="58"/>
        <v>48152240</v>
      </c>
      <c r="E137" s="114">
        <f t="shared" si="58"/>
        <v>46745160</v>
      </c>
      <c r="F137" s="114">
        <f t="shared" si="58"/>
        <v>46745160</v>
      </c>
      <c r="G137" s="114">
        <f t="shared" si="58"/>
        <v>46745041</v>
      </c>
      <c r="H137" s="114">
        <f t="shared" si="58"/>
        <v>4839469</v>
      </c>
      <c r="I137" s="200"/>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row>
    <row r="138" spans="1:241" s="57" customFormat="1" ht="16.5" customHeight="1" x14ac:dyDescent="0.3">
      <c r="A138" s="60"/>
      <c r="B138" s="76" t="s">
        <v>352</v>
      </c>
      <c r="C138" s="114"/>
      <c r="D138" s="164">
        <v>47987820</v>
      </c>
      <c r="E138" s="164">
        <v>46580720</v>
      </c>
      <c r="F138" s="164">
        <v>46580720</v>
      </c>
      <c r="G138" s="63">
        <v>46580639</v>
      </c>
      <c r="H138" s="63">
        <v>4814154</v>
      </c>
      <c r="I138" s="200"/>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row>
    <row r="139" spans="1:241" s="57" customFormat="1" ht="60" x14ac:dyDescent="0.3">
      <c r="A139" s="60"/>
      <c r="B139" s="76" t="s">
        <v>354</v>
      </c>
      <c r="C139" s="114"/>
      <c r="D139" s="164">
        <v>164420</v>
      </c>
      <c r="E139" s="164">
        <v>164440</v>
      </c>
      <c r="F139" s="164">
        <v>164440</v>
      </c>
      <c r="G139" s="63">
        <v>164402</v>
      </c>
      <c r="H139" s="63">
        <v>25315</v>
      </c>
      <c r="I139" s="200"/>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c r="DA139" s="44"/>
      <c r="DB139" s="44"/>
      <c r="DC139" s="44"/>
      <c r="DD139" s="44"/>
      <c r="DE139" s="44"/>
      <c r="DF139" s="44"/>
      <c r="DG139" s="44"/>
      <c r="DH139" s="44"/>
      <c r="DI139" s="44"/>
      <c r="DJ139" s="44"/>
      <c r="DK139" s="44"/>
      <c r="DL139" s="44"/>
      <c r="DM139" s="44"/>
      <c r="DN139" s="44"/>
      <c r="DO139" s="44"/>
      <c r="DP139" s="44"/>
      <c r="DQ139" s="44"/>
      <c r="DR139" s="44"/>
      <c r="DS139" s="44"/>
      <c r="DT139" s="44"/>
      <c r="DU139" s="44"/>
      <c r="DV139" s="44"/>
      <c r="DW139" s="44"/>
      <c r="DX139" s="44"/>
      <c r="DY139" s="44"/>
      <c r="DZ139" s="44"/>
      <c r="EA139" s="44"/>
      <c r="EB139" s="44"/>
      <c r="EC139" s="44"/>
      <c r="ED139" s="44"/>
      <c r="EE139" s="44"/>
      <c r="EF139" s="44"/>
      <c r="EG139" s="44"/>
      <c r="EH139" s="44"/>
      <c r="EI139" s="44"/>
      <c r="EJ139" s="44"/>
      <c r="EK139" s="44"/>
      <c r="EL139" s="44"/>
      <c r="EM139" s="44"/>
      <c r="EN139" s="44"/>
      <c r="EO139" s="44"/>
      <c r="EP139" s="44"/>
      <c r="EQ139" s="44"/>
      <c r="ER139" s="44"/>
      <c r="ES139" s="44"/>
      <c r="ET139" s="44"/>
      <c r="EU139" s="44"/>
      <c r="EV139" s="44"/>
      <c r="EW139" s="44"/>
      <c r="EX139" s="44"/>
      <c r="EY139" s="44"/>
      <c r="EZ139" s="44"/>
      <c r="FA139" s="44"/>
      <c r="FB139" s="44"/>
      <c r="FC139" s="44"/>
      <c r="FD139" s="44"/>
      <c r="FE139" s="44"/>
      <c r="FF139" s="44"/>
      <c r="FG139" s="44"/>
      <c r="FH139" s="44"/>
      <c r="FI139" s="44"/>
      <c r="FJ139" s="44"/>
      <c r="FK139" s="44"/>
      <c r="FL139" s="44"/>
      <c r="FM139" s="44"/>
      <c r="FN139" s="44"/>
      <c r="FO139" s="44"/>
      <c r="FP139" s="44"/>
      <c r="FQ139" s="44"/>
      <c r="FR139" s="44"/>
      <c r="FS139" s="44"/>
      <c r="FT139" s="44"/>
      <c r="FU139" s="44"/>
      <c r="FV139" s="44"/>
      <c r="FW139" s="44"/>
      <c r="FX139" s="44"/>
      <c r="FY139" s="44"/>
      <c r="FZ139" s="44"/>
      <c r="GA139" s="44"/>
      <c r="GB139" s="44"/>
      <c r="GC139" s="44"/>
      <c r="GD139" s="44"/>
      <c r="GE139" s="44"/>
      <c r="GF139" s="44"/>
      <c r="GG139" s="44"/>
      <c r="GH139" s="44"/>
      <c r="GI139" s="44"/>
      <c r="GJ139" s="44"/>
      <c r="GK139" s="44"/>
      <c r="GL139" s="44"/>
      <c r="GM139" s="44"/>
      <c r="GN139" s="44"/>
      <c r="GO139" s="44"/>
      <c r="GP139" s="44"/>
      <c r="GQ139" s="44"/>
      <c r="GR139" s="44"/>
      <c r="GS139" s="44"/>
      <c r="GT139" s="44"/>
      <c r="GU139" s="44"/>
      <c r="GV139" s="44"/>
      <c r="GW139" s="44"/>
      <c r="GX139" s="44"/>
      <c r="GY139" s="44"/>
      <c r="GZ139" s="44"/>
      <c r="HA139" s="44"/>
      <c r="HB139" s="44"/>
      <c r="HC139" s="44"/>
      <c r="HD139" s="44"/>
      <c r="HE139" s="44"/>
      <c r="HF139" s="44"/>
      <c r="HG139" s="44"/>
      <c r="HH139" s="44"/>
      <c r="HI139" s="44"/>
      <c r="HJ139" s="44"/>
      <c r="HK139" s="44"/>
      <c r="HL139" s="44"/>
      <c r="HM139" s="44"/>
      <c r="HN139" s="44"/>
      <c r="HO139" s="44"/>
      <c r="HP139" s="44"/>
      <c r="HQ139" s="44"/>
      <c r="HR139" s="44"/>
      <c r="HS139" s="44"/>
      <c r="HT139" s="44"/>
      <c r="HU139" s="44"/>
      <c r="HV139" s="44"/>
      <c r="HW139" s="44"/>
      <c r="HX139" s="44"/>
      <c r="HY139" s="44"/>
      <c r="HZ139" s="44"/>
      <c r="IA139" s="44"/>
      <c r="IB139" s="44"/>
      <c r="IC139" s="44"/>
      <c r="ID139" s="44"/>
      <c r="IE139" s="44"/>
      <c r="IF139" s="44"/>
      <c r="IG139" s="44"/>
    </row>
    <row r="140" spans="1:241" s="57" customFormat="1" ht="16.5" customHeight="1" x14ac:dyDescent="0.3">
      <c r="A140" s="60"/>
      <c r="B140" s="76" t="s">
        <v>374</v>
      </c>
      <c r="C140" s="114"/>
      <c r="D140" s="164">
        <v>0</v>
      </c>
      <c r="E140" s="164">
        <v>0</v>
      </c>
      <c r="F140" s="164">
        <v>0</v>
      </c>
      <c r="G140" s="63">
        <v>0</v>
      </c>
      <c r="H140" s="63">
        <v>0</v>
      </c>
      <c r="I140" s="200"/>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c r="EM140" s="44"/>
      <c r="EN140" s="44"/>
      <c r="EO140" s="44"/>
      <c r="EP140" s="44"/>
      <c r="EQ140" s="44"/>
      <c r="ER140" s="44"/>
      <c r="ES140" s="44"/>
      <c r="ET140" s="44"/>
      <c r="EU140" s="44"/>
      <c r="EV140" s="44"/>
      <c r="EW140" s="44"/>
      <c r="EX140" s="44"/>
      <c r="EY140" s="44"/>
      <c r="EZ140" s="44"/>
      <c r="FA140" s="44"/>
      <c r="FB140" s="44"/>
      <c r="FC140" s="44"/>
      <c r="FD140" s="44"/>
      <c r="FE140" s="44"/>
      <c r="FF140" s="44"/>
      <c r="FG140" s="44"/>
      <c r="FH140" s="44"/>
      <c r="FI140" s="44"/>
      <c r="FJ140" s="44"/>
      <c r="FK140" s="44"/>
      <c r="FL140" s="44"/>
      <c r="FM140" s="44"/>
      <c r="FN140" s="44"/>
      <c r="FO140" s="44"/>
      <c r="FP140" s="44"/>
      <c r="FQ140" s="44"/>
      <c r="FR140" s="44"/>
      <c r="FS140" s="44"/>
      <c r="FT140" s="44"/>
      <c r="FU140" s="44"/>
      <c r="FV140" s="44"/>
      <c r="FW140" s="44"/>
      <c r="FX140" s="44"/>
      <c r="FY140" s="44"/>
      <c r="FZ140" s="44"/>
      <c r="GA140" s="44"/>
      <c r="GB140" s="44"/>
      <c r="GC140" s="44"/>
      <c r="GD140" s="44"/>
      <c r="GE140" s="44"/>
      <c r="GF140" s="44"/>
      <c r="GG140" s="44"/>
      <c r="GH140" s="44"/>
      <c r="GI140" s="44"/>
      <c r="GJ140" s="44"/>
      <c r="GK140" s="44"/>
      <c r="GL140" s="44"/>
      <c r="GM140" s="44"/>
      <c r="GN140" s="44"/>
      <c r="GO140" s="44"/>
      <c r="GP140" s="44"/>
      <c r="GQ140" s="44"/>
      <c r="GR140" s="44"/>
      <c r="GS140" s="44"/>
      <c r="GT140" s="44"/>
      <c r="GU140" s="44"/>
      <c r="GV140" s="44"/>
      <c r="GW140" s="44"/>
      <c r="GX140" s="44"/>
      <c r="GY140" s="44"/>
      <c r="GZ140" s="44"/>
      <c r="HA140" s="44"/>
      <c r="HB140" s="44"/>
      <c r="HC140" s="44"/>
      <c r="HD140" s="44"/>
      <c r="HE140" s="44"/>
      <c r="HF140" s="44"/>
      <c r="HG140" s="44"/>
      <c r="HH140" s="44"/>
      <c r="HI140" s="44"/>
      <c r="HJ140" s="44"/>
      <c r="HK140" s="44"/>
      <c r="HL140" s="44"/>
      <c r="HM140" s="44"/>
      <c r="HN140" s="44"/>
      <c r="HO140" s="44"/>
      <c r="HP140" s="44"/>
      <c r="HQ140" s="44"/>
      <c r="HR140" s="44"/>
      <c r="HS140" s="44"/>
      <c r="HT140" s="44"/>
      <c r="HU140" s="44"/>
      <c r="HV140" s="44"/>
      <c r="HW140" s="44"/>
      <c r="HX140" s="44"/>
      <c r="HY140" s="44"/>
      <c r="HZ140" s="44"/>
      <c r="IA140" s="44"/>
      <c r="IB140" s="44"/>
      <c r="IC140" s="44"/>
      <c r="ID140" s="44"/>
      <c r="IE140" s="44"/>
      <c r="IF140" s="44"/>
      <c r="IG140" s="44"/>
    </row>
    <row r="141" spans="1:241" ht="30" x14ac:dyDescent="0.3">
      <c r="A141" s="54"/>
      <c r="B141" s="76" t="s">
        <v>375</v>
      </c>
      <c r="C141" s="114"/>
      <c r="D141" s="164">
        <v>10006870</v>
      </c>
      <c r="E141" s="164">
        <v>7348000</v>
      </c>
      <c r="F141" s="164">
        <v>7348000</v>
      </c>
      <c r="G141" s="63">
        <v>7347989</v>
      </c>
      <c r="H141" s="63">
        <v>2092225</v>
      </c>
      <c r="I141" s="200"/>
    </row>
    <row r="142" spans="1:241" ht="16.5" customHeight="1" x14ac:dyDescent="0.3">
      <c r="A142" s="54"/>
      <c r="B142" s="76" t="s">
        <v>376</v>
      </c>
      <c r="C142" s="114"/>
      <c r="D142" s="164">
        <v>0</v>
      </c>
      <c r="E142" s="164">
        <v>0</v>
      </c>
      <c r="F142" s="164">
        <v>0</v>
      </c>
      <c r="G142" s="63">
        <v>0</v>
      </c>
      <c r="H142" s="63">
        <v>0</v>
      </c>
      <c r="I142" s="200"/>
    </row>
    <row r="143" spans="1:241" s="57" customFormat="1" ht="16.5" customHeight="1" x14ac:dyDescent="0.3">
      <c r="A143" s="60"/>
      <c r="B143" s="76" t="s">
        <v>377</v>
      </c>
      <c r="C143" s="114">
        <f>C144+C145</f>
        <v>0</v>
      </c>
      <c r="D143" s="114">
        <f t="shared" ref="D143:H143" si="59">D144+D145</f>
        <v>0</v>
      </c>
      <c r="E143" s="114">
        <f t="shared" si="59"/>
        <v>0</v>
      </c>
      <c r="F143" s="114">
        <f t="shared" si="59"/>
        <v>0</v>
      </c>
      <c r="G143" s="114">
        <f t="shared" si="59"/>
        <v>0</v>
      </c>
      <c r="H143" s="114">
        <f t="shared" si="59"/>
        <v>0</v>
      </c>
      <c r="I143" s="200"/>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c r="EM143" s="44"/>
      <c r="EN143" s="44"/>
      <c r="EO143" s="44"/>
      <c r="EP143" s="44"/>
      <c r="EQ143" s="44"/>
      <c r="ER143" s="44"/>
      <c r="ES143" s="44"/>
      <c r="ET143" s="44"/>
      <c r="EU143" s="44"/>
      <c r="EV143" s="44"/>
      <c r="EW143" s="44"/>
      <c r="EX143" s="44"/>
      <c r="EY143" s="44"/>
      <c r="EZ143" s="44"/>
      <c r="FA143" s="44"/>
      <c r="FB143" s="44"/>
      <c r="FC143" s="44"/>
      <c r="FD143" s="44"/>
      <c r="FE143" s="44"/>
      <c r="FF143" s="44"/>
      <c r="FG143" s="44"/>
      <c r="FH143" s="44"/>
      <c r="FI143" s="44"/>
      <c r="FJ143" s="44"/>
      <c r="FK143" s="44"/>
      <c r="FL143" s="44"/>
      <c r="FM143" s="44"/>
      <c r="FN143" s="44"/>
      <c r="FO143" s="44"/>
      <c r="FP143" s="44"/>
      <c r="FQ143" s="44"/>
      <c r="FR143" s="44"/>
      <c r="FS143" s="44"/>
      <c r="FT143" s="44"/>
      <c r="FU143" s="44"/>
      <c r="FV143" s="44"/>
      <c r="FW143" s="44"/>
      <c r="FX143" s="44"/>
      <c r="FY143" s="44"/>
      <c r="FZ143" s="44"/>
      <c r="GA143" s="44"/>
      <c r="GB143" s="44"/>
      <c r="GC143" s="44"/>
      <c r="GD143" s="44"/>
      <c r="GE143" s="44"/>
      <c r="GF143" s="44"/>
      <c r="GG143" s="44"/>
      <c r="GH143" s="44"/>
      <c r="GI143" s="44"/>
      <c r="GJ143" s="44"/>
      <c r="GK143" s="44"/>
      <c r="GL143" s="44"/>
      <c r="GM143" s="44"/>
      <c r="GN143" s="44"/>
      <c r="GO143" s="44"/>
      <c r="GP143" s="44"/>
      <c r="GQ143" s="44"/>
      <c r="GR143" s="44"/>
      <c r="GS143" s="44"/>
      <c r="GT143" s="44"/>
      <c r="GU143" s="44"/>
      <c r="GV143" s="44"/>
      <c r="GW143" s="44"/>
      <c r="GX143" s="44"/>
      <c r="GY143" s="44"/>
      <c r="GZ143" s="44"/>
      <c r="HA143" s="44"/>
      <c r="HB143" s="44"/>
      <c r="HC143" s="44"/>
      <c r="HD143" s="44"/>
      <c r="HE143" s="44"/>
      <c r="HF143" s="44"/>
      <c r="HG143" s="44"/>
      <c r="HH143" s="44"/>
      <c r="HI143" s="44"/>
      <c r="HJ143" s="44"/>
      <c r="HK143" s="44"/>
      <c r="HL143" s="44"/>
      <c r="HM143" s="44"/>
      <c r="HN143" s="44"/>
      <c r="HO143" s="44"/>
      <c r="HP143" s="44"/>
      <c r="HQ143" s="44"/>
      <c r="HR143" s="44"/>
      <c r="HS143" s="44"/>
      <c r="HT143" s="44"/>
      <c r="HU143" s="44"/>
      <c r="HV143" s="44"/>
      <c r="HW143" s="44"/>
      <c r="HX143" s="44"/>
      <c r="HY143" s="44"/>
      <c r="HZ143" s="44"/>
      <c r="IA143" s="44"/>
      <c r="IB143" s="44"/>
      <c r="IC143" s="44"/>
      <c r="ID143" s="44"/>
      <c r="IE143" s="44"/>
      <c r="IF143" s="44"/>
      <c r="IG143" s="44"/>
    </row>
    <row r="144" spans="1:241" s="57" customFormat="1" ht="16.5" customHeight="1" x14ac:dyDescent="0.3">
      <c r="A144" s="60"/>
      <c r="B144" s="76" t="s">
        <v>352</v>
      </c>
      <c r="C144" s="114"/>
      <c r="D144" s="56">
        <v>0</v>
      </c>
      <c r="E144" s="56">
        <v>0</v>
      </c>
      <c r="F144" s="56">
        <v>0</v>
      </c>
      <c r="G144" s="63">
        <v>0</v>
      </c>
      <c r="H144" s="63">
        <v>0</v>
      </c>
      <c r="I144" s="200"/>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c r="EM144" s="44"/>
      <c r="EN144" s="44"/>
      <c r="EO144" s="44"/>
      <c r="EP144" s="44"/>
      <c r="EQ144" s="44"/>
      <c r="ER144" s="44"/>
      <c r="ES144" s="44"/>
      <c r="ET144" s="44"/>
      <c r="EU144" s="44"/>
      <c r="EV144" s="44"/>
      <c r="EW144" s="44"/>
      <c r="EX144" s="44"/>
      <c r="EY144" s="44"/>
      <c r="EZ144" s="44"/>
      <c r="FA144" s="44"/>
      <c r="FB144" s="44"/>
      <c r="FC144" s="44"/>
      <c r="FD144" s="44"/>
      <c r="FE144" s="44"/>
      <c r="FF144" s="44"/>
      <c r="FG144" s="44"/>
      <c r="FH144" s="44"/>
      <c r="FI144" s="44"/>
      <c r="FJ144" s="44"/>
      <c r="FK144" s="44"/>
      <c r="FL144" s="44"/>
      <c r="FM144" s="44"/>
      <c r="FN144" s="44"/>
      <c r="FO144" s="44"/>
      <c r="FP144" s="44"/>
      <c r="FQ144" s="44"/>
      <c r="FR144" s="44"/>
      <c r="FS144" s="44"/>
      <c r="FT144" s="44"/>
      <c r="FU144" s="44"/>
      <c r="FV144" s="44"/>
      <c r="FW144" s="44"/>
      <c r="FX144" s="44"/>
      <c r="FY144" s="44"/>
      <c r="FZ144" s="44"/>
      <c r="GA144" s="44"/>
      <c r="GB144" s="44"/>
      <c r="GC144" s="44"/>
      <c r="GD144" s="44"/>
      <c r="GE144" s="44"/>
      <c r="GF144" s="44"/>
      <c r="GG144" s="44"/>
      <c r="GH144" s="44"/>
      <c r="GI144" s="44"/>
      <c r="GJ144" s="44"/>
      <c r="GK144" s="44"/>
      <c r="GL144" s="44"/>
      <c r="GM144" s="44"/>
      <c r="GN144" s="44"/>
      <c r="GO144" s="44"/>
      <c r="GP144" s="44"/>
      <c r="GQ144" s="44"/>
      <c r="GR144" s="44"/>
      <c r="GS144" s="44"/>
      <c r="GT144" s="44"/>
      <c r="GU144" s="44"/>
      <c r="GV144" s="44"/>
      <c r="GW144" s="44"/>
      <c r="GX144" s="44"/>
      <c r="GY144" s="44"/>
      <c r="GZ144" s="44"/>
      <c r="HA144" s="44"/>
      <c r="HB144" s="44"/>
      <c r="HC144" s="44"/>
      <c r="HD144" s="44"/>
      <c r="HE144" s="44"/>
      <c r="HF144" s="44"/>
      <c r="HG144" s="44"/>
      <c r="HH144" s="44"/>
      <c r="HI144" s="44"/>
      <c r="HJ144" s="44"/>
      <c r="HK144" s="44"/>
      <c r="HL144" s="44"/>
      <c r="HM144" s="44"/>
      <c r="HN144" s="44"/>
      <c r="HO144" s="44"/>
      <c r="HP144" s="44"/>
      <c r="HQ144" s="44"/>
      <c r="HR144" s="44"/>
      <c r="HS144" s="44"/>
      <c r="HT144" s="44"/>
      <c r="HU144" s="44"/>
      <c r="HV144" s="44"/>
      <c r="HW144" s="44"/>
      <c r="HX144" s="44"/>
      <c r="HY144" s="44"/>
      <c r="HZ144" s="44"/>
      <c r="IA144" s="44"/>
      <c r="IB144" s="44"/>
      <c r="IC144" s="44"/>
      <c r="ID144" s="44"/>
      <c r="IE144" s="44"/>
      <c r="IF144" s="44"/>
      <c r="IG144" s="44"/>
    </row>
    <row r="145" spans="1:241" s="57" customFormat="1" ht="60" x14ac:dyDescent="0.3">
      <c r="A145" s="60"/>
      <c r="B145" s="76" t="s">
        <v>354</v>
      </c>
      <c r="C145" s="114"/>
      <c r="D145" s="56">
        <v>0</v>
      </c>
      <c r="E145" s="56">
        <v>0</v>
      </c>
      <c r="F145" s="56">
        <v>0</v>
      </c>
      <c r="G145" s="63">
        <v>0</v>
      </c>
      <c r="H145" s="63">
        <v>0</v>
      </c>
      <c r="I145" s="200"/>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c r="EM145" s="44"/>
      <c r="EN145" s="44"/>
      <c r="EO145" s="44"/>
      <c r="EP145" s="44"/>
      <c r="EQ145" s="44"/>
      <c r="ER145" s="44"/>
      <c r="ES145" s="44"/>
      <c r="ET145" s="44"/>
      <c r="EU145" s="44"/>
      <c r="EV145" s="44"/>
      <c r="EW145" s="44"/>
      <c r="EX145" s="44"/>
      <c r="EY145" s="44"/>
      <c r="EZ145" s="44"/>
      <c r="FA145" s="44"/>
      <c r="FB145" s="44"/>
      <c r="FC145" s="44"/>
      <c r="FD145" s="44"/>
      <c r="FE145" s="44"/>
      <c r="FF145" s="44"/>
      <c r="FG145" s="44"/>
      <c r="FH145" s="44"/>
      <c r="FI145" s="44"/>
      <c r="FJ145" s="44"/>
      <c r="FK145" s="44"/>
      <c r="FL145" s="44"/>
      <c r="FM145" s="44"/>
      <c r="FN145" s="44"/>
      <c r="FO145" s="44"/>
      <c r="FP145" s="44"/>
      <c r="FQ145" s="44"/>
      <c r="FR145" s="44"/>
      <c r="FS145" s="44"/>
      <c r="FT145" s="44"/>
      <c r="FU145" s="44"/>
      <c r="FV145" s="44"/>
      <c r="FW145" s="44"/>
      <c r="FX145" s="44"/>
      <c r="FY145" s="44"/>
      <c r="FZ145" s="44"/>
      <c r="GA145" s="44"/>
      <c r="GB145" s="44"/>
      <c r="GC145" s="44"/>
      <c r="GD145" s="44"/>
      <c r="GE145" s="44"/>
      <c r="GF145" s="44"/>
      <c r="GG145" s="44"/>
      <c r="GH145" s="44"/>
      <c r="GI145" s="44"/>
      <c r="GJ145" s="44"/>
      <c r="GK145" s="44"/>
      <c r="GL145" s="44"/>
      <c r="GM145" s="44"/>
      <c r="GN145" s="44"/>
      <c r="GO145" s="44"/>
      <c r="GP145" s="44"/>
      <c r="GQ145" s="44"/>
      <c r="GR145" s="44"/>
      <c r="GS145" s="44"/>
      <c r="GT145" s="44"/>
      <c r="GU145" s="44"/>
      <c r="GV145" s="44"/>
      <c r="GW145" s="44"/>
      <c r="GX145" s="44"/>
      <c r="GY145" s="44"/>
      <c r="GZ145" s="44"/>
      <c r="HA145" s="44"/>
      <c r="HB145" s="44"/>
      <c r="HC145" s="44"/>
      <c r="HD145" s="44"/>
      <c r="HE145" s="44"/>
      <c r="HF145" s="44"/>
      <c r="HG145" s="44"/>
      <c r="HH145" s="44"/>
      <c r="HI145" s="44"/>
      <c r="HJ145" s="44"/>
      <c r="HK145" s="44"/>
      <c r="HL145" s="44"/>
      <c r="HM145" s="44"/>
      <c r="HN145" s="44"/>
      <c r="HO145" s="44"/>
      <c r="HP145" s="44"/>
      <c r="HQ145" s="44"/>
      <c r="HR145" s="44"/>
      <c r="HS145" s="44"/>
      <c r="HT145" s="44"/>
      <c r="HU145" s="44"/>
      <c r="HV145" s="44"/>
      <c r="HW145" s="44"/>
      <c r="HX145" s="44"/>
      <c r="HY145" s="44"/>
      <c r="HZ145" s="44"/>
      <c r="IA145" s="44"/>
      <c r="IB145" s="44"/>
      <c r="IC145" s="44"/>
      <c r="ID145" s="44"/>
      <c r="IE145" s="44"/>
      <c r="IF145" s="44"/>
      <c r="IG145" s="44"/>
    </row>
    <row r="146" spans="1:241" s="57" customFormat="1" x14ac:dyDescent="0.3">
      <c r="A146" s="60"/>
      <c r="B146" s="76" t="s">
        <v>483</v>
      </c>
      <c r="C146" s="114"/>
      <c r="D146" s="165">
        <v>14500</v>
      </c>
      <c r="E146" s="165">
        <v>17910</v>
      </c>
      <c r="F146" s="165">
        <v>17910</v>
      </c>
      <c r="G146" s="63">
        <v>17907</v>
      </c>
      <c r="H146" s="63">
        <v>0</v>
      </c>
      <c r="I146" s="200"/>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44"/>
      <c r="DU146" s="44"/>
      <c r="DV146" s="44"/>
      <c r="DW146" s="44"/>
      <c r="DX146" s="44"/>
      <c r="DY146" s="44"/>
      <c r="DZ146" s="44"/>
      <c r="EA146" s="44"/>
      <c r="EB146" s="44"/>
      <c r="EC146" s="44"/>
      <c r="ED146" s="44"/>
      <c r="EE146" s="44"/>
      <c r="EF146" s="44"/>
      <c r="EG146" s="44"/>
      <c r="EH146" s="44"/>
      <c r="EI146" s="44"/>
      <c r="EJ146" s="44"/>
      <c r="EK146" s="44"/>
      <c r="EL146" s="44"/>
      <c r="EM146" s="44"/>
      <c r="EN146" s="44"/>
      <c r="EO146" s="44"/>
      <c r="EP146" s="44"/>
      <c r="EQ146" s="44"/>
      <c r="ER146" s="44"/>
      <c r="ES146" s="44"/>
      <c r="ET146" s="44"/>
      <c r="EU146" s="44"/>
      <c r="EV146" s="44"/>
      <c r="EW146" s="44"/>
      <c r="EX146" s="44"/>
      <c r="EY146" s="44"/>
      <c r="EZ146" s="44"/>
      <c r="FA146" s="44"/>
      <c r="FB146" s="44"/>
      <c r="FC146" s="44"/>
      <c r="FD146" s="44"/>
      <c r="FE146" s="44"/>
      <c r="FF146" s="44"/>
      <c r="FG146" s="44"/>
      <c r="FH146" s="44"/>
      <c r="FI146" s="44"/>
      <c r="FJ146" s="44"/>
      <c r="FK146" s="44"/>
      <c r="FL146" s="44"/>
      <c r="FM146" s="44"/>
      <c r="FN146" s="44"/>
      <c r="FO146" s="44"/>
      <c r="FP146" s="44"/>
      <c r="FQ146" s="44"/>
      <c r="FR146" s="44"/>
      <c r="FS146" s="44"/>
      <c r="FT146" s="44"/>
      <c r="FU146" s="44"/>
      <c r="FV146" s="44"/>
      <c r="FW146" s="44"/>
      <c r="FX146" s="44"/>
      <c r="FY146" s="44"/>
      <c r="FZ146" s="44"/>
      <c r="GA146" s="44"/>
      <c r="GB146" s="44"/>
      <c r="GC146" s="44"/>
      <c r="GD146" s="44"/>
      <c r="GE146" s="44"/>
      <c r="GF146" s="44"/>
      <c r="GG146" s="44"/>
      <c r="GH146" s="44"/>
      <c r="GI146" s="44"/>
      <c r="GJ146" s="44"/>
      <c r="GK146" s="44"/>
      <c r="GL146" s="44"/>
      <c r="GM146" s="44"/>
      <c r="GN146" s="44"/>
      <c r="GO146" s="44"/>
      <c r="GP146" s="44"/>
      <c r="GQ146" s="44"/>
      <c r="GR146" s="44"/>
      <c r="GS146" s="44"/>
      <c r="GT146" s="44"/>
      <c r="GU146" s="44"/>
      <c r="GV146" s="44"/>
      <c r="GW146" s="44"/>
      <c r="GX146" s="44"/>
      <c r="GY146" s="44"/>
      <c r="GZ146" s="44"/>
      <c r="HA146" s="44"/>
      <c r="HB146" s="44"/>
      <c r="HC146" s="44"/>
      <c r="HD146" s="44"/>
      <c r="HE146" s="44"/>
      <c r="HF146" s="44"/>
      <c r="HG146" s="44"/>
      <c r="HH146" s="44"/>
      <c r="HI146" s="44"/>
      <c r="HJ146" s="44"/>
      <c r="HK146" s="44"/>
      <c r="HL146" s="44"/>
      <c r="HM146" s="44"/>
      <c r="HN146" s="44"/>
      <c r="HO146" s="44"/>
      <c r="HP146" s="44"/>
      <c r="HQ146" s="44"/>
      <c r="HR146" s="44"/>
      <c r="HS146" s="44"/>
      <c r="HT146" s="44"/>
      <c r="HU146" s="44"/>
      <c r="HV146" s="44"/>
      <c r="HW146" s="44"/>
      <c r="HX146" s="44"/>
      <c r="HY146" s="44"/>
      <c r="HZ146" s="44"/>
      <c r="IA146" s="44"/>
      <c r="IB146" s="44"/>
      <c r="IC146" s="44"/>
      <c r="ID146" s="44"/>
      <c r="IE146" s="44"/>
      <c r="IF146" s="44"/>
      <c r="IG146" s="44"/>
    </row>
    <row r="147" spans="1:241" s="57" customFormat="1" ht="30" x14ac:dyDescent="0.3">
      <c r="A147" s="60"/>
      <c r="B147" s="76" t="s">
        <v>529</v>
      </c>
      <c r="C147" s="114"/>
      <c r="D147" s="192">
        <v>19650</v>
      </c>
      <c r="E147" s="192">
        <v>820</v>
      </c>
      <c r="F147" s="192">
        <v>820</v>
      </c>
      <c r="G147" s="63">
        <v>820</v>
      </c>
      <c r="H147" s="63">
        <v>820</v>
      </c>
      <c r="I147" s="200"/>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c r="EM147" s="44"/>
      <c r="EN147" s="44"/>
      <c r="EO147" s="44"/>
      <c r="EP147" s="44"/>
      <c r="EQ147" s="44"/>
      <c r="ER147" s="44"/>
      <c r="ES147" s="44"/>
      <c r="ET147" s="44"/>
      <c r="EU147" s="44"/>
      <c r="EV147" s="44"/>
      <c r="EW147" s="44"/>
      <c r="EX147" s="44"/>
      <c r="EY147" s="44"/>
      <c r="EZ147" s="44"/>
      <c r="FA147" s="44"/>
      <c r="FB147" s="44"/>
      <c r="FC147" s="44"/>
      <c r="FD147" s="44"/>
      <c r="FE147" s="44"/>
      <c r="FF147" s="44"/>
      <c r="FG147" s="44"/>
      <c r="FH147" s="44"/>
      <c r="FI147" s="44"/>
      <c r="FJ147" s="44"/>
      <c r="FK147" s="44"/>
      <c r="FL147" s="44"/>
      <c r="FM147" s="44"/>
      <c r="FN147" s="44"/>
      <c r="FO147" s="44"/>
      <c r="FP147" s="44"/>
      <c r="FQ147" s="44"/>
      <c r="FR147" s="44"/>
      <c r="FS147" s="44"/>
      <c r="FT147" s="44"/>
      <c r="FU147" s="44"/>
      <c r="FV147" s="44"/>
      <c r="FW147" s="44"/>
      <c r="FX147" s="44"/>
      <c r="FY147" s="44"/>
      <c r="FZ147" s="44"/>
      <c r="GA147" s="44"/>
      <c r="GB147" s="44"/>
      <c r="GC147" s="44"/>
      <c r="GD147" s="44"/>
      <c r="GE147" s="44"/>
      <c r="GF147" s="44"/>
      <c r="GG147" s="44"/>
      <c r="GH147" s="44"/>
      <c r="GI147" s="44"/>
      <c r="GJ147" s="44"/>
      <c r="GK147" s="44"/>
      <c r="GL147" s="44"/>
      <c r="GM147" s="44"/>
      <c r="GN147" s="44"/>
      <c r="GO147" s="44"/>
      <c r="GP147" s="44"/>
      <c r="GQ147" s="44"/>
      <c r="GR147" s="44"/>
      <c r="GS147" s="44"/>
      <c r="GT147" s="44"/>
      <c r="GU147" s="44"/>
      <c r="GV147" s="44"/>
      <c r="GW147" s="44"/>
      <c r="GX147" s="44"/>
      <c r="GY147" s="44"/>
      <c r="GZ147" s="44"/>
      <c r="HA147" s="44"/>
      <c r="HB147" s="44"/>
      <c r="HC147" s="44"/>
      <c r="HD147" s="44"/>
      <c r="HE147" s="44"/>
      <c r="HF147" s="44"/>
      <c r="HG147" s="44"/>
      <c r="HH147" s="44"/>
      <c r="HI147" s="44"/>
      <c r="HJ147" s="44"/>
      <c r="HK147" s="44"/>
      <c r="HL147" s="44"/>
      <c r="HM147" s="44"/>
      <c r="HN147" s="44"/>
      <c r="HO147" s="44"/>
      <c r="HP147" s="44"/>
      <c r="HQ147" s="44"/>
      <c r="HR147" s="44"/>
      <c r="HS147" s="44"/>
      <c r="HT147" s="44"/>
      <c r="HU147" s="44"/>
      <c r="HV147" s="44"/>
      <c r="HW147" s="44"/>
      <c r="HX147" s="44"/>
      <c r="HY147" s="44"/>
      <c r="HZ147" s="44"/>
      <c r="IA147" s="44"/>
      <c r="IB147" s="44"/>
      <c r="IC147" s="44"/>
      <c r="ID147" s="44"/>
      <c r="IE147" s="44"/>
      <c r="IF147" s="44"/>
      <c r="IG147" s="44"/>
    </row>
    <row r="148" spans="1:241" s="57" customFormat="1" ht="16.5" customHeight="1" x14ac:dyDescent="0.3">
      <c r="A148" s="60"/>
      <c r="B148" s="64" t="s">
        <v>345</v>
      </c>
      <c r="C148" s="114"/>
      <c r="D148" s="56"/>
      <c r="E148" s="56"/>
      <c r="F148" s="56"/>
      <c r="G148" s="63">
        <v>0</v>
      </c>
      <c r="H148" s="63">
        <v>0</v>
      </c>
      <c r="I148" s="200"/>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c r="EM148" s="44"/>
      <c r="EN148" s="44"/>
      <c r="EO148" s="44"/>
      <c r="EP148" s="44"/>
      <c r="EQ148" s="44"/>
      <c r="ER148" s="44"/>
      <c r="ES148" s="44"/>
      <c r="ET148" s="44"/>
      <c r="EU148" s="44"/>
      <c r="EV148" s="44"/>
      <c r="EW148" s="44"/>
      <c r="EX148" s="44"/>
      <c r="EY148" s="44"/>
      <c r="EZ148" s="44"/>
      <c r="FA148" s="44"/>
      <c r="FB148" s="44"/>
      <c r="FC148" s="44"/>
      <c r="FD148" s="44"/>
      <c r="FE148" s="44"/>
      <c r="FF148" s="44"/>
      <c r="FG148" s="44"/>
      <c r="FH148" s="44"/>
      <c r="FI148" s="44"/>
      <c r="FJ148" s="44"/>
      <c r="FK148" s="44"/>
      <c r="FL148" s="44"/>
      <c r="FM148" s="44"/>
      <c r="FN148" s="44"/>
      <c r="FO148" s="44"/>
      <c r="FP148" s="44"/>
      <c r="FQ148" s="44"/>
      <c r="FR148" s="44"/>
      <c r="FS148" s="44"/>
      <c r="FT148" s="44"/>
      <c r="FU148" s="44"/>
      <c r="FV148" s="44"/>
      <c r="FW148" s="44"/>
      <c r="FX148" s="44"/>
      <c r="FY148" s="44"/>
      <c r="FZ148" s="44"/>
      <c r="GA148" s="44"/>
      <c r="GB148" s="44"/>
      <c r="GC148" s="44"/>
      <c r="GD148" s="44"/>
      <c r="GE148" s="44"/>
      <c r="GF148" s="44"/>
      <c r="GG148" s="44"/>
      <c r="GH148" s="44"/>
      <c r="GI148" s="44"/>
      <c r="GJ148" s="44"/>
      <c r="GK148" s="44"/>
      <c r="GL148" s="44"/>
      <c r="GM148" s="44"/>
      <c r="GN148" s="44"/>
      <c r="GO148" s="44"/>
      <c r="GP148" s="44"/>
      <c r="GQ148" s="44"/>
      <c r="GR148" s="44"/>
      <c r="GS148" s="44"/>
      <c r="GT148" s="44"/>
      <c r="GU148" s="44"/>
      <c r="GV148" s="44"/>
      <c r="GW148" s="44"/>
      <c r="GX148" s="44"/>
      <c r="GY148" s="44"/>
      <c r="GZ148" s="44"/>
      <c r="HA148" s="44"/>
      <c r="HB148" s="44"/>
      <c r="HC148" s="44"/>
      <c r="HD148" s="44"/>
      <c r="HE148" s="44"/>
      <c r="HF148" s="44"/>
      <c r="HG148" s="44"/>
      <c r="HH148" s="44"/>
      <c r="HI148" s="44"/>
      <c r="HJ148" s="44"/>
      <c r="HK148" s="44"/>
      <c r="HL148" s="44"/>
      <c r="HM148" s="44"/>
      <c r="HN148" s="44"/>
      <c r="HO148" s="44"/>
      <c r="HP148" s="44"/>
      <c r="HQ148" s="44"/>
      <c r="HR148" s="44"/>
      <c r="HS148" s="44"/>
      <c r="HT148" s="44"/>
      <c r="HU148" s="44"/>
      <c r="HV148" s="44"/>
      <c r="HW148" s="44"/>
      <c r="HX148" s="44"/>
      <c r="HY148" s="44"/>
      <c r="HZ148" s="44"/>
      <c r="IA148" s="44"/>
      <c r="IB148" s="44"/>
      <c r="IC148" s="44"/>
      <c r="ID148" s="44"/>
      <c r="IE148" s="44"/>
      <c r="IF148" s="44"/>
      <c r="IG148" s="44"/>
    </row>
    <row r="149" spans="1:241" s="57" customFormat="1" ht="30" x14ac:dyDescent="0.3">
      <c r="A149" s="60" t="s">
        <v>378</v>
      </c>
      <c r="B149" s="58" t="s">
        <v>379</v>
      </c>
      <c r="C149" s="114">
        <f t="shared" ref="C149:H149" si="60">C150+C153+C156+C159+C162+C163+C164+C167+C168+C171</f>
        <v>0</v>
      </c>
      <c r="D149" s="114">
        <f t="shared" si="60"/>
        <v>18041150</v>
      </c>
      <c r="E149" s="114">
        <f t="shared" si="60"/>
        <v>15256370</v>
      </c>
      <c r="F149" s="114">
        <f t="shared" si="60"/>
        <v>15256370</v>
      </c>
      <c r="G149" s="114">
        <f t="shared" si="60"/>
        <v>15256235</v>
      </c>
      <c r="H149" s="114">
        <f t="shared" si="60"/>
        <v>1332771</v>
      </c>
      <c r="I149" s="200"/>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c r="EM149" s="44"/>
      <c r="EN149" s="44"/>
      <c r="EO149" s="44"/>
      <c r="EP149" s="44"/>
      <c r="EQ149" s="44"/>
      <c r="ER149" s="44"/>
      <c r="ES149" s="44"/>
      <c r="ET149" s="44"/>
      <c r="EU149" s="44"/>
      <c r="EV149" s="44"/>
      <c r="EW149" s="44"/>
      <c r="EX149" s="44"/>
      <c r="EY149" s="44"/>
      <c r="EZ149" s="44"/>
      <c r="FA149" s="44"/>
      <c r="FB149" s="44"/>
      <c r="FC149" s="44"/>
      <c r="FD149" s="44"/>
      <c r="FE149" s="44"/>
      <c r="FF149" s="44"/>
      <c r="FG149" s="44"/>
      <c r="FH149" s="44"/>
      <c r="FI149" s="44"/>
      <c r="FJ149" s="44"/>
      <c r="FK149" s="44"/>
      <c r="FL149" s="44"/>
      <c r="FM149" s="44"/>
      <c r="FN149" s="44"/>
      <c r="FO149" s="44"/>
      <c r="FP149" s="44"/>
      <c r="FQ149" s="44"/>
      <c r="FR149" s="44"/>
      <c r="FS149" s="44"/>
      <c r="FT149" s="44"/>
      <c r="FU149" s="44"/>
      <c r="FV149" s="44"/>
      <c r="FW149" s="44"/>
      <c r="FX149" s="44"/>
      <c r="FY149" s="44"/>
      <c r="FZ149" s="44"/>
      <c r="GA149" s="44"/>
      <c r="GB149" s="44"/>
      <c r="GC149" s="44"/>
      <c r="GD149" s="44"/>
      <c r="GE149" s="44"/>
      <c r="GF149" s="44"/>
      <c r="GG149" s="44"/>
      <c r="GH149" s="44"/>
      <c r="GI149" s="44"/>
      <c r="GJ149" s="44"/>
      <c r="GK149" s="44"/>
      <c r="GL149" s="44"/>
      <c r="GM149" s="44"/>
      <c r="GN149" s="44"/>
      <c r="GO149" s="44"/>
      <c r="GP149" s="44"/>
      <c r="GQ149" s="44"/>
      <c r="GR149" s="44"/>
      <c r="GS149" s="44"/>
      <c r="GT149" s="44"/>
      <c r="GU149" s="44"/>
      <c r="GV149" s="44"/>
      <c r="GW149" s="44"/>
      <c r="GX149" s="44"/>
      <c r="GY149" s="44"/>
      <c r="GZ149" s="44"/>
      <c r="HA149" s="44"/>
      <c r="HB149" s="44"/>
      <c r="HC149" s="44"/>
      <c r="HD149" s="44"/>
      <c r="HE149" s="44"/>
      <c r="HF149" s="44"/>
      <c r="HG149" s="44"/>
      <c r="HH149" s="44"/>
      <c r="HI149" s="44"/>
      <c r="HJ149" s="44"/>
      <c r="HK149" s="44"/>
      <c r="HL149" s="44"/>
      <c r="HM149" s="44"/>
      <c r="HN149" s="44"/>
      <c r="HO149" s="44"/>
      <c r="HP149" s="44"/>
      <c r="HQ149" s="44"/>
      <c r="HR149" s="44"/>
      <c r="HS149" s="44"/>
      <c r="HT149" s="44"/>
      <c r="HU149" s="44"/>
      <c r="HV149" s="44"/>
      <c r="HW149" s="44"/>
      <c r="HX149" s="44"/>
      <c r="HY149" s="44"/>
      <c r="HZ149" s="44"/>
      <c r="IA149" s="44"/>
      <c r="IB149" s="44"/>
      <c r="IC149" s="44"/>
      <c r="ID149" s="44"/>
      <c r="IE149" s="44"/>
      <c r="IF149" s="44"/>
      <c r="IG149" s="44"/>
    </row>
    <row r="150" spans="1:241" s="57" customFormat="1" x14ac:dyDescent="0.3">
      <c r="A150" s="60"/>
      <c r="B150" s="61" t="s">
        <v>368</v>
      </c>
      <c r="C150" s="114">
        <f t="shared" ref="C150:H150" si="61">C151+C152</f>
        <v>0</v>
      </c>
      <c r="D150" s="114">
        <f t="shared" si="61"/>
        <v>3763920</v>
      </c>
      <c r="E150" s="114">
        <f t="shared" si="61"/>
        <v>3873590</v>
      </c>
      <c r="F150" s="114">
        <f t="shared" si="61"/>
        <v>3873590</v>
      </c>
      <c r="G150" s="114">
        <f t="shared" si="61"/>
        <v>3873534</v>
      </c>
      <c r="H150" s="114">
        <f t="shared" si="61"/>
        <v>300841</v>
      </c>
      <c r="I150" s="200"/>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c r="DA150" s="44"/>
      <c r="DB150" s="44"/>
      <c r="DC150" s="44"/>
      <c r="DD150" s="44"/>
      <c r="DE150" s="44"/>
      <c r="DF150" s="44"/>
      <c r="DG150" s="44"/>
      <c r="DH150" s="44"/>
      <c r="DI150" s="44"/>
      <c r="DJ150" s="44"/>
      <c r="DK150" s="44"/>
      <c r="DL150" s="44"/>
      <c r="DM150" s="44"/>
      <c r="DN150" s="44"/>
      <c r="DO150" s="44"/>
      <c r="DP150" s="44"/>
      <c r="DQ150" s="44"/>
      <c r="DR150" s="44"/>
      <c r="DS150" s="44"/>
      <c r="DT150" s="44"/>
      <c r="DU150" s="44"/>
      <c r="DV150" s="44"/>
      <c r="DW150" s="44"/>
      <c r="DX150" s="44"/>
      <c r="DY150" s="44"/>
      <c r="DZ150" s="44"/>
      <c r="EA150" s="44"/>
      <c r="EB150" s="44"/>
      <c r="EC150" s="44"/>
      <c r="ED150" s="44"/>
      <c r="EE150" s="44"/>
      <c r="EF150" s="44"/>
      <c r="EG150" s="44"/>
      <c r="EH150" s="44"/>
      <c r="EI150" s="44"/>
      <c r="EJ150" s="44"/>
      <c r="EK150" s="44"/>
      <c r="EL150" s="44"/>
      <c r="EM150" s="44"/>
      <c r="EN150" s="44"/>
      <c r="EO150" s="44"/>
      <c r="EP150" s="44"/>
      <c r="EQ150" s="44"/>
      <c r="ER150" s="44"/>
      <c r="ES150" s="44"/>
      <c r="ET150" s="44"/>
      <c r="EU150" s="44"/>
      <c r="EV150" s="44"/>
      <c r="EW150" s="44"/>
      <c r="EX150" s="44"/>
      <c r="EY150" s="44"/>
      <c r="EZ150" s="44"/>
      <c r="FA150" s="44"/>
      <c r="FB150" s="44"/>
      <c r="FC150" s="44"/>
      <c r="FD150" s="44"/>
      <c r="FE150" s="44"/>
      <c r="FF150" s="44"/>
      <c r="FG150" s="44"/>
      <c r="FH150" s="44"/>
      <c r="FI150" s="44"/>
      <c r="FJ150" s="44"/>
      <c r="FK150" s="44"/>
      <c r="FL150" s="44"/>
      <c r="FM150" s="44"/>
      <c r="FN150" s="44"/>
      <c r="FO150" s="44"/>
      <c r="FP150" s="44"/>
      <c r="FQ150" s="44"/>
      <c r="FR150" s="44"/>
      <c r="FS150" s="44"/>
      <c r="FT150" s="44"/>
      <c r="FU150" s="44"/>
      <c r="FV150" s="44"/>
      <c r="FW150" s="44"/>
      <c r="FX150" s="44"/>
      <c r="FY150" s="44"/>
      <c r="FZ150" s="44"/>
      <c r="GA150" s="44"/>
      <c r="GB150" s="44"/>
      <c r="GC150" s="44"/>
      <c r="GD150" s="44"/>
      <c r="GE150" s="44"/>
      <c r="GF150" s="44"/>
      <c r="GG150" s="44"/>
      <c r="GH150" s="44"/>
      <c r="GI150" s="44"/>
      <c r="GJ150" s="44"/>
      <c r="GK150" s="44"/>
      <c r="GL150" s="44"/>
      <c r="GM150" s="44"/>
      <c r="GN150" s="44"/>
      <c r="GO150" s="44"/>
      <c r="GP150" s="44"/>
      <c r="GQ150" s="44"/>
      <c r="GR150" s="44"/>
      <c r="GS150" s="44"/>
      <c r="GT150" s="44"/>
      <c r="GU150" s="44"/>
      <c r="GV150" s="44"/>
      <c r="GW150" s="44"/>
      <c r="GX150" s="44"/>
      <c r="GY150" s="44"/>
      <c r="GZ150" s="44"/>
      <c r="HA150" s="44"/>
      <c r="HB150" s="44"/>
      <c r="HC150" s="44"/>
      <c r="HD150" s="44"/>
      <c r="HE150" s="44"/>
      <c r="HF150" s="44"/>
      <c r="HG150" s="44"/>
      <c r="HH150" s="44"/>
      <c r="HI150" s="44"/>
      <c r="HJ150" s="44"/>
      <c r="HK150" s="44"/>
      <c r="HL150" s="44"/>
      <c r="HM150" s="44"/>
      <c r="HN150" s="44"/>
      <c r="HO150" s="44"/>
      <c r="HP150" s="44"/>
      <c r="HQ150" s="44"/>
      <c r="HR150" s="44"/>
      <c r="HS150" s="44"/>
      <c r="HT150" s="44"/>
      <c r="HU150" s="44"/>
      <c r="HV150" s="44"/>
      <c r="HW150" s="44"/>
      <c r="HX150" s="44"/>
      <c r="HY150" s="44"/>
      <c r="HZ150" s="44"/>
      <c r="IA150" s="44"/>
      <c r="IB150" s="44"/>
      <c r="IC150" s="44"/>
      <c r="ID150" s="44"/>
      <c r="IE150" s="44"/>
      <c r="IF150" s="44"/>
      <c r="IG150" s="44"/>
    </row>
    <row r="151" spans="1:241" s="57" customFormat="1" x14ac:dyDescent="0.3">
      <c r="A151" s="60"/>
      <c r="B151" s="61" t="s">
        <v>352</v>
      </c>
      <c r="C151" s="114"/>
      <c r="D151" s="166">
        <v>3754860</v>
      </c>
      <c r="E151" s="166">
        <v>3864500</v>
      </c>
      <c r="F151" s="166">
        <v>3864500</v>
      </c>
      <c r="G151" s="63">
        <v>3864494</v>
      </c>
      <c r="H151" s="63">
        <v>300324</v>
      </c>
      <c r="I151" s="200"/>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c r="DX151" s="44"/>
      <c r="DY151" s="44"/>
      <c r="DZ151" s="44"/>
      <c r="EA151" s="44"/>
      <c r="EB151" s="44"/>
      <c r="EC151" s="44"/>
      <c r="ED151" s="44"/>
      <c r="EE151" s="44"/>
      <c r="EF151" s="44"/>
      <c r="EG151" s="44"/>
      <c r="EH151" s="44"/>
      <c r="EI151" s="44"/>
      <c r="EJ151" s="44"/>
      <c r="EK151" s="44"/>
      <c r="EL151" s="44"/>
      <c r="EM151" s="44"/>
      <c r="EN151" s="44"/>
      <c r="EO151" s="44"/>
      <c r="EP151" s="44"/>
      <c r="EQ151" s="44"/>
      <c r="ER151" s="44"/>
      <c r="ES151" s="44"/>
      <c r="ET151" s="44"/>
      <c r="EU151" s="44"/>
      <c r="EV151" s="44"/>
      <c r="EW151" s="44"/>
      <c r="EX151" s="44"/>
      <c r="EY151" s="44"/>
      <c r="EZ151" s="44"/>
      <c r="FA151" s="44"/>
      <c r="FB151" s="44"/>
      <c r="FC151" s="44"/>
      <c r="FD151" s="44"/>
      <c r="FE151" s="44"/>
      <c r="FF151" s="44"/>
      <c r="FG151" s="44"/>
      <c r="FH151" s="44"/>
      <c r="FI151" s="44"/>
      <c r="FJ151" s="44"/>
      <c r="FK151" s="44"/>
      <c r="FL151" s="44"/>
      <c r="FM151" s="44"/>
      <c r="FN151" s="44"/>
      <c r="FO151" s="44"/>
      <c r="FP151" s="44"/>
      <c r="FQ151" s="44"/>
      <c r="FR151" s="44"/>
      <c r="FS151" s="44"/>
      <c r="FT151" s="44"/>
      <c r="FU151" s="44"/>
      <c r="FV151" s="44"/>
      <c r="FW151" s="44"/>
      <c r="FX151" s="44"/>
      <c r="FY151" s="44"/>
      <c r="FZ151" s="44"/>
      <c r="GA151" s="44"/>
      <c r="GB151" s="44"/>
      <c r="GC151" s="44"/>
      <c r="GD151" s="44"/>
      <c r="GE151" s="44"/>
      <c r="GF151" s="44"/>
      <c r="GG151" s="44"/>
      <c r="GH151" s="44"/>
      <c r="GI151" s="44"/>
      <c r="GJ151" s="44"/>
      <c r="GK151" s="44"/>
      <c r="GL151" s="44"/>
      <c r="GM151" s="44"/>
      <c r="GN151" s="44"/>
      <c r="GO151" s="44"/>
      <c r="GP151" s="44"/>
      <c r="GQ151" s="44"/>
      <c r="GR151" s="44"/>
      <c r="GS151" s="44"/>
      <c r="GT151" s="44"/>
      <c r="GU151" s="44"/>
      <c r="GV151" s="44"/>
      <c r="GW151" s="44"/>
      <c r="GX151" s="44"/>
      <c r="GY151" s="44"/>
      <c r="GZ151" s="44"/>
      <c r="HA151" s="44"/>
      <c r="HB151" s="44"/>
      <c r="HC151" s="44"/>
      <c r="HD151" s="44"/>
      <c r="HE151" s="44"/>
      <c r="HF151" s="44"/>
      <c r="HG151" s="44"/>
      <c r="HH151" s="44"/>
      <c r="HI151" s="44"/>
      <c r="HJ151" s="44"/>
      <c r="HK151" s="44"/>
      <c r="HL151" s="44"/>
      <c r="HM151" s="44"/>
      <c r="HN151" s="44"/>
      <c r="HO151" s="44"/>
      <c r="HP151" s="44"/>
      <c r="HQ151" s="44"/>
      <c r="HR151" s="44"/>
      <c r="HS151" s="44"/>
      <c r="HT151" s="44"/>
      <c r="HU151" s="44"/>
      <c r="HV151" s="44"/>
      <c r="HW151" s="44"/>
      <c r="HX151" s="44"/>
      <c r="HY151" s="44"/>
      <c r="HZ151" s="44"/>
      <c r="IA151" s="44"/>
      <c r="IB151" s="44"/>
      <c r="IC151" s="44"/>
      <c r="ID151" s="44"/>
      <c r="IE151" s="44"/>
      <c r="IF151" s="44"/>
      <c r="IG151" s="44"/>
    </row>
    <row r="152" spans="1:241" s="57" customFormat="1" ht="60" x14ac:dyDescent="0.3">
      <c r="A152" s="60"/>
      <c r="B152" s="61" t="s">
        <v>354</v>
      </c>
      <c r="C152" s="114"/>
      <c r="D152" s="166">
        <v>9060</v>
      </c>
      <c r="E152" s="166">
        <v>9090</v>
      </c>
      <c r="F152" s="166">
        <v>9090</v>
      </c>
      <c r="G152" s="63">
        <v>9040</v>
      </c>
      <c r="H152" s="63">
        <v>517</v>
      </c>
      <c r="I152" s="200"/>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44"/>
      <c r="FL152" s="44"/>
      <c r="FM152" s="44"/>
      <c r="FN152" s="44"/>
      <c r="FO152" s="44"/>
      <c r="FP152" s="44"/>
      <c r="FQ152" s="44"/>
      <c r="FR152" s="44"/>
      <c r="FS152" s="44"/>
      <c r="FT152" s="44"/>
      <c r="FU152" s="44"/>
      <c r="FV152" s="44"/>
      <c r="FW152" s="44"/>
      <c r="FX152" s="44"/>
      <c r="FY152" s="44"/>
      <c r="FZ152" s="44"/>
      <c r="GA152" s="44"/>
      <c r="GB152" s="44"/>
      <c r="GC152" s="44"/>
      <c r="GD152" s="44"/>
      <c r="GE152" s="44"/>
      <c r="GF152" s="44"/>
      <c r="GG152" s="44"/>
      <c r="GH152" s="44"/>
      <c r="GI152" s="44"/>
      <c r="GJ152" s="44"/>
      <c r="GK152" s="44"/>
      <c r="GL152" s="44"/>
      <c r="GM152" s="44"/>
      <c r="GN152" s="44"/>
      <c r="GO152" s="44"/>
      <c r="GP152" s="44"/>
      <c r="GQ152" s="44"/>
      <c r="GR152" s="44"/>
      <c r="GS152" s="44"/>
      <c r="GT152" s="44"/>
      <c r="GU152" s="44"/>
      <c r="GV152" s="44"/>
      <c r="GW152" s="44"/>
      <c r="GX152" s="44"/>
      <c r="GY152" s="44"/>
      <c r="GZ152" s="44"/>
      <c r="HA152" s="44"/>
      <c r="HB152" s="44"/>
      <c r="HC152" s="44"/>
      <c r="HD152" s="44"/>
      <c r="HE152" s="44"/>
      <c r="HF152" s="44"/>
      <c r="HG152" s="44"/>
      <c r="HH152" s="44"/>
      <c r="HI152" s="44"/>
      <c r="HJ152" s="44"/>
      <c r="HK152" s="44"/>
      <c r="HL152" s="44"/>
      <c r="HM152" s="44"/>
      <c r="HN152" s="44"/>
      <c r="HO152" s="44"/>
      <c r="HP152" s="44"/>
      <c r="HQ152" s="44"/>
      <c r="HR152" s="44"/>
      <c r="HS152" s="44"/>
      <c r="HT152" s="44"/>
      <c r="HU152" s="44"/>
      <c r="HV152" s="44"/>
      <c r="HW152" s="44"/>
      <c r="HX152" s="44"/>
      <c r="HY152" s="44"/>
      <c r="HZ152" s="44"/>
      <c r="IA152" s="44"/>
      <c r="IB152" s="44"/>
      <c r="IC152" s="44"/>
      <c r="ID152" s="44"/>
      <c r="IE152" s="44"/>
      <c r="IF152" s="44"/>
      <c r="IG152" s="44"/>
    </row>
    <row r="153" spans="1:241" s="57" customFormat="1" ht="30" x14ac:dyDescent="0.3">
      <c r="A153" s="60"/>
      <c r="B153" s="79" t="s">
        <v>380</v>
      </c>
      <c r="C153" s="114">
        <f t="shared" ref="C153:H153" si="62">C154+C155</f>
        <v>0</v>
      </c>
      <c r="D153" s="114">
        <f t="shared" si="62"/>
        <v>4694900</v>
      </c>
      <c r="E153" s="114">
        <f t="shared" si="62"/>
        <v>4339150</v>
      </c>
      <c r="F153" s="114">
        <f t="shared" si="62"/>
        <v>4339150</v>
      </c>
      <c r="G153" s="114">
        <f t="shared" si="62"/>
        <v>4339128</v>
      </c>
      <c r="H153" s="114">
        <f t="shared" si="62"/>
        <v>639031</v>
      </c>
      <c r="I153" s="200"/>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c r="EM153" s="44"/>
      <c r="EN153" s="44"/>
      <c r="EO153" s="44"/>
      <c r="EP153" s="44"/>
      <c r="EQ153" s="44"/>
      <c r="ER153" s="44"/>
      <c r="ES153" s="44"/>
      <c r="ET153" s="44"/>
      <c r="EU153" s="44"/>
      <c r="EV153" s="44"/>
      <c r="EW153" s="44"/>
      <c r="EX153" s="44"/>
      <c r="EY153" s="44"/>
      <c r="EZ153" s="44"/>
      <c r="FA153" s="44"/>
      <c r="FB153" s="44"/>
      <c r="FC153" s="44"/>
      <c r="FD153" s="44"/>
      <c r="FE153" s="44"/>
      <c r="FF153" s="44"/>
      <c r="FG153" s="44"/>
      <c r="FH153" s="44"/>
      <c r="FI153" s="44"/>
      <c r="FJ153" s="44"/>
      <c r="FK153" s="44"/>
      <c r="FL153" s="44"/>
      <c r="FM153" s="44"/>
      <c r="FN153" s="44"/>
      <c r="FO153" s="44"/>
      <c r="FP153" s="44"/>
      <c r="FQ153" s="44"/>
      <c r="FR153" s="44"/>
      <c r="FS153" s="44"/>
      <c r="FT153" s="44"/>
      <c r="FU153" s="44"/>
      <c r="FV153" s="44"/>
      <c r="FW153" s="44"/>
      <c r="FX153" s="44"/>
      <c r="FY153" s="44"/>
      <c r="FZ153" s="44"/>
      <c r="GA153" s="44"/>
      <c r="GB153" s="44"/>
      <c r="GC153" s="44"/>
      <c r="GD153" s="44"/>
      <c r="GE153" s="44"/>
      <c r="GF153" s="44"/>
      <c r="GG153" s="44"/>
      <c r="GH153" s="44"/>
      <c r="GI153" s="44"/>
      <c r="GJ153" s="44"/>
      <c r="GK153" s="44"/>
      <c r="GL153" s="44"/>
      <c r="GM153" s="44"/>
      <c r="GN153" s="44"/>
      <c r="GO153" s="44"/>
      <c r="GP153" s="44"/>
      <c r="GQ153" s="44"/>
      <c r="GR153" s="44"/>
      <c r="GS153" s="44"/>
      <c r="GT153" s="44"/>
      <c r="GU153" s="44"/>
      <c r="GV153" s="44"/>
      <c r="GW153" s="44"/>
      <c r="GX153" s="44"/>
      <c r="GY153" s="44"/>
      <c r="GZ153" s="44"/>
      <c r="HA153" s="44"/>
      <c r="HB153" s="44"/>
      <c r="HC153" s="44"/>
      <c r="HD153" s="44"/>
      <c r="HE153" s="44"/>
      <c r="HF153" s="44"/>
      <c r="HG153" s="44"/>
      <c r="HH153" s="44"/>
      <c r="HI153" s="44"/>
      <c r="HJ153" s="44"/>
      <c r="HK153" s="44"/>
      <c r="HL153" s="44"/>
      <c r="HM153" s="44"/>
      <c r="HN153" s="44"/>
      <c r="HO153" s="44"/>
      <c r="HP153" s="44"/>
      <c r="HQ153" s="44"/>
      <c r="HR153" s="44"/>
      <c r="HS153" s="44"/>
      <c r="HT153" s="44"/>
      <c r="HU153" s="44"/>
      <c r="HV153" s="44"/>
      <c r="HW153" s="44"/>
      <c r="HX153" s="44"/>
      <c r="HY153" s="44"/>
      <c r="HZ153" s="44"/>
      <c r="IA153" s="44"/>
      <c r="IB153" s="44"/>
      <c r="IC153" s="44"/>
      <c r="ID153" s="44"/>
      <c r="IE153" s="44"/>
      <c r="IF153" s="44"/>
      <c r="IG153" s="44"/>
    </row>
    <row r="154" spans="1:241" s="57" customFormat="1" ht="16.5" customHeight="1" x14ac:dyDescent="0.3">
      <c r="A154" s="60"/>
      <c r="B154" s="79" t="s">
        <v>352</v>
      </c>
      <c r="C154" s="114"/>
      <c r="D154" s="167">
        <v>4694900</v>
      </c>
      <c r="E154" s="167">
        <v>4339140</v>
      </c>
      <c r="F154" s="167">
        <v>4339140</v>
      </c>
      <c r="G154" s="63">
        <v>4339128</v>
      </c>
      <c r="H154" s="63">
        <v>639031</v>
      </c>
      <c r="I154" s="200"/>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c r="DA154" s="44"/>
      <c r="DB154" s="44"/>
      <c r="DC154" s="44"/>
      <c r="DD154" s="44"/>
      <c r="DE154" s="44"/>
      <c r="DF154" s="44"/>
      <c r="DG154" s="44"/>
      <c r="DH154" s="44"/>
      <c r="DI154" s="44"/>
      <c r="DJ154" s="44"/>
      <c r="DK154" s="44"/>
      <c r="DL154" s="44"/>
      <c r="DM154" s="44"/>
      <c r="DN154" s="44"/>
      <c r="DO154" s="44"/>
      <c r="DP154" s="44"/>
      <c r="DQ154" s="44"/>
      <c r="DR154" s="44"/>
      <c r="DS154" s="44"/>
      <c r="DT154" s="44"/>
      <c r="DU154" s="44"/>
      <c r="DV154" s="44"/>
      <c r="DW154" s="44"/>
      <c r="DX154" s="44"/>
      <c r="DY154" s="44"/>
      <c r="DZ154" s="44"/>
      <c r="EA154" s="44"/>
      <c r="EB154" s="44"/>
      <c r="EC154" s="44"/>
      <c r="ED154" s="44"/>
      <c r="EE154" s="44"/>
      <c r="EF154" s="44"/>
      <c r="EG154" s="44"/>
      <c r="EH154" s="44"/>
      <c r="EI154" s="44"/>
      <c r="EJ154" s="44"/>
      <c r="EK154" s="44"/>
      <c r="EL154" s="44"/>
      <c r="EM154" s="44"/>
      <c r="EN154" s="44"/>
      <c r="EO154" s="44"/>
      <c r="EP154" s="44"/>
      <c r="EQ154" s="44"/>
      <c r="ER154" s="44"/>
      <c r="ES154" s="44"/>
      <c r="ET154" s="44"/>
      <c r="EU154" s="44"/>
      <c r="EV154" s="44"/>
      <c r="EW154" s="44"/>
      <c r="EX154" s="44"/>
      <c r="EY154" s="44"/>
      <c r="EZ154" s="44"/>
      <c r="FA154" s="44"/>
      <c r="FB154" s="44"/>
      <c r="FC154" s="44"/>
      <c r="FD154" s="44"/>
      <c r="FE154" s="44"/>
      <c r="FF154" s="44"/>
      <c r="FG154" s="44"/>
      <c r="FH154" s="44"/>
      <c r="FI154" s="44"/>
      <c r="FJ154" s="44"/>
      <c r="FK154" s="44"/>
      <c r="FL154" s="44"/>
      <c r="FM154" s="44"/>
      <c r="FN154" s="44"/>
      <c r="FO154" s="44"/>
      <c r="FP154" s="44"/>
      <c r="FQ154" s="44"/>
      <c r="FR154" s="44"/>
      <c r="FS154" s="44"/>
      <c r="FT154" s="44"/>
      <c r="FU154" s="44"/>
      <c r="FV154" s="44"/>
      <c r="FW154" s="44"/>
      <c r="FX154" s="44"/>
      <c r="FY154" s="44"/>
      <c r="FZ154" s="44"/>
      <c r="GA154" s="44"/>
      <c r="GB154" s="44"/>
      <c r="GC154" s="44"/>
      <c r="GD154" s="44"/>
      <c r="GE154" s="44"/>
      <c r="GF154" s="44"/>
      <c r="GG154" s="44"/>
      <c r="GH154" s="44"/>
      <c r="GI154" s="44"/>
      <c r="GJ154" s="44"/>
      <c r="GK154" s="44"/>
      <c r="GL154" s="44"/>
      <c r="GM154" s="44"/>
      <c r="GN154" s="44"/>
      <c r="GO154" s="44"/>
      <c r="GP154" s="44"/>
      <c r="GQ154" s="44"/>
      <c r="GR154" s="44"/>
      <c r="GS154" s="44"/>
      <c r="GT154" s="44"/>
      <c r="GU154" s="44"/>
      <c r="GV154" s="44"/>
      <c r="GW154" s="44"/>
      <c r="GX154" s="44"/>
      <c r="GY154" s="44"/>
      <c r="GZ154" s="44"/>
      <c r="HA154" s="44"/>
      <c r="HB154" s="44"/>
      <c r="HC154" s="44"/>
      <c r="HD154" s="44"/>
      <c r="HE154" s="44"/>
      <c r="HF154" s="44"/>
      <c r="HG154" s="44"/>
      <c r="HH154" s="44"/>
      <c r="HI154" s="44"/>
      <c r="HJ154" s="44"/>
      <c r="HK154" s="44"/>
      <c r="HL154" s="44"/>
      <c r="HM154" s="44"/>
      <c r="HN154" s="44"/>
      <c r="HO154" s="44"/>
      <c r="HP154" s="44"/>
      <c r="HQ154" s="44"/>
      <c r="HR154" s="44"/>
      <c r="HS154" s="44"/>
      <c r="HT154" s="44"/>
      <c r="HU154" s="44"/>
      <c r="HV154" s="44"/>
      <c r="HW154" s="44"/>
      <c r="HX154" s="44"/>
      <c r="HY154" s="44"/>
      <c r="HZ154" s="44"/>
      <c r="IA154" s="44"/>
      <c r="IB154" s="44"/>
      <c r="IC154" s="44"/>
      <c r="ID154" s="44"/>
      <c r="IE154" s="44"/>
      <c r="IF154" s="44"/>
      <c r="IG154" s="44"/>
    </row>
    <row r="155" spans="1:241" s="57" customFormat="1" ht="60" x14ac:dyDescent="0.3">
      <c r="A155" s="60"/>
      <c r="B155" s="79" t="s">
        <v>354</v>
      </c>
      <c r="C155" s="114"/>
      <c r="D155" s="167">
        <v>0</v>
      </c>
      <c r="E155" s="167">
        <v>10</v>
      </c>
      <c r="F155" s="167">
        <v>10</v>
      </c>
      <c r="G155" s="63">
        <v>0</v>
      </c>
      <c r="H155" s="63">
        <v>0</v>
      </c>
      <c r="I155" s="200"/>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c r="DA155" s="44"/>
      <c r="DB155" s="44"/>
      <c r="DC155" s="44"/>
      <c r="DD155" s="44"/>
      <c r="DE155" s="44"/>
      <c r="DF155" s="44"/>
      <c r="DG155" s="44"/>
      <c r="DH155" s="44"/>
      <c r="DI155" s="44"/>
      <c r="DJ155" s="44"/>
      <c r="DK155" s="44"/>
      <c r="DL155" s="44"/>
      <c r="DM155" s="44"/>
      <c r="DN155" s="44"/>
      <c r="DO155" s="44"/>
      <c r="DP155" s="44"/>
      <c r="DQ155" s="44"/>
      <c r="DR155" s="44"/>
      <c r="DS155" s="44"/>
      <c r="DT155" s="44"/>
      <c r="DU155" s="44"/>
      <c r="DV155" s="44"/>
      <c r="DW155" s="44"/>
      <c r="DX155" s="44"/>
      <c r="DY155" s="44"/>
      <c r="DZ155" s="44"/>
      <c r="EA155" s="44"/>
      <c r="EB155" s="44"/>
      <c r="EC155" s="44"/>
      <c r="ED155" s="44"/>
      <c r="EE155" s="44"/>
      <c r="EF155" s="44"/>
      <c r="EG155" s="44"/>
      <c r="EH155" s="44"/>
      <c r="EI155" s="44"/>
      <c r="EJ155" s="44"/>
      <c r="EK155" s="44"/>
      <c r="EL155" s="44"/>
      <c r="EM155" s="44"/>
      <c r="EN155" s="44"/>
      <c r="EO155" s="44"/>
      <c r="EP155" s="44"/>
      <c r="EQ155" s="44"/>
      <c r="ER155" s="44"/>
      <c r="ES155" s="44"/>
      <c r="ET155" s="44"/>
      <c r="EU155" s="44"/>
      <c r="EV155" s="44"/>
      <c r="EW155" s="44"/>
      <c r="EX155" s="44"/>
      <c r="EY155" s="44"/>
      <c r="EZ155" s="44"/>
      <c r="FA155" s="44"/>
      <c r="FB155" s="44"/>
      <c r="FC155" s="44"/>
      <c r="FD155" s="44"/>
      <c r="FE155" s="44"/>
      <c r="FF155" s="44"/>
      <c r="FG155" s="44"/>
      <c r="FH155" s="44"/>
      <c r="FI155" s="44"/>
      <c r="FJ155" s="44"/>
      <c r="FK155" s="44"/>
      <c r="FL155" s="44"/>
      <c r="FM155" s="44"/>
      <c r="FN155" s="44"/>
      <c r="FO155" s="44"/>
      <c r="FP155" s="44"/>
      <c r="FQ155" s="44"/>
      <c r="FR155" s="44"/>
      <c r="FS155" s="44"/>
      <c r="FT155" s="44"/>
      <c r="FU155" s="44"/>
      <c r="FV155" s="44"/>
      <c r="FW155" s="44"/>
      <c r="FX155" s="44"/>
      <c r="FY155" s="44"/>
      <c r="FZ155" s="44"/>
      <c r="GA155" s="44"/>
      <c r="GB155" s="44"/>
      <c r="GC155" s="44"/>
      <c r="GD155" s="44"/>
      <c r="GE155" s="44"/>
      <c r="GF155" s="44"/>
      <c r="GG155" s="44"/>
      <c r="GH155" s="44"/>
      <c r="GI155" s="44"/>
      <c r="GJ155" s="44"/>
      <c r="GK155" s="44"/>
      <c r="GL155" s="44"/>
      <c r="GM155" s="44"/>
      <c r="GN155" s="44"/>
      <c r="GO155" s="44"/>
      <c r="GP155" s="44"/>
      <c r="GQ155" s="44"/>
      <c r="GR155" s="44"/>
      <c r="GS155" s="44"/>
      <c r="GT155" s="44"/>
      <c r="GU155" s="44"/>
      <c r="GV155" s="44"/>
      <c r="GW155" s="44"/>
      <c r="GX155" s="44"/>
      <c r="GY155" s="44"/>
      <c r="GZ155" s="44"/>
      <c r="HA155" s="44"/>
      <c r="HB155" s="44"/>
      <c r="HC155" s="44"/>
      <c r="HD155" s="44"/>
      <c r="HE155" s="44"/>
      <c r="HF155" s="44"/>
      <c r="HG155" s="44"/>
      <c r="HH155" s="44"/>
      <c r="HI155" s="44"/>
      <c r="HJ155" s="44"/>
      <c r="HK155" s="44"/>
      <c r="HL155" s="44"/>
      <c r="HM155" s="44"/>
      <c r="HN155" s="44"/>
      <c r="HO155" s="44"/>
      <c r="HP155" s="44"/>
      <c r="HQ155" s="44"/>
      <c r="HR155" s="44"/>
      <c r="HS155" s="44"/>
      <c r="HT155" s="44"/>
      <c r="HU155" s="44"/>
      <c r="HV155" s="44"/>
      <c r="HW155" s="44"/>
      <c r="HX155" s="44"/>
      <c r="HY155" s="44"/>
      <c r="HZ155" s="44"/>
      <c r="IA155" s="44"/>
      <c r="IB155" s="44"/>
      <c r="IC155" s="44"/>
      <c r="ID155" s="44"/>
      <c r="IE155" s="44"/>
      <c r="IF155" s="44"/>
      <c r="IG155" s="44"/>
    </row>
    <row r="156" spans="1:241" s="57" customFormat="1" x14ac:dyDescent="0.3">
      <c r="A156" s="60"/>
      <c r="B156" s="80" t="s">
        <v>381</v>
      </c>
      <c r="C156" s="114">
        <f t="shared" ref="C156:H156" si="63">C157+C158</f>
        <v>0</v>
      </c>
      <c r="D156" s="114">
        <f t="shared" si="63"/>
        <v>719900</v>
      </c>
      <c r="E156" s="114">
        <f t="shared" si="63"/>
        <v>679080</v>
      </c>
      <c r="F156" s="114">
        <f t="shared" si="63"/>
        <v>679080</v>
      </c>
      <c r="G156" s="114">
        <f t="shared" si="63"/>
        <v>679067</v>
      </c>
      <c r="H156" s="114">
        <f t="shared" si="63"/>
        <v>0</v>
      </c>
      <c r="I156" s="200"/>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c r="DA156" s="44"/>
      <c r="DB156" s="44"/>
      <c r="DC156" s="44"/>
      <c r="DD156" s="44"/>
      <c r="DE156" s="44"/>
      <c r="DF156" s="44"/>
      <c r="DG156" s="44"/>
      <c r="DH156" s="44"/>
      <c r="DI156" s="44"/>
      <c r="DJ156" s="44"/>
      <c r="DK156" s="44"/>
      <c r="DL156" s="44"/>
      <c r="DM156" s="44"/>
      <c r="DN156" s="44"/>
      <c r="DO156" s="44"/>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c r="EM156" s="44"/>
      <c r="EN156" s="44"/>
      <c r="EO156" s="44"/>
      <c r="EP156" s="44"/>
      <c r="EQ156" s="44"/>
      <c r="ER156" s="44"/>
      <c r="ES156" s="44"/>
      <c r="ET156" s="44"/>
      <c r="EU156" s="44"/>
      <c r="EV156" s="44"/>
      <c r="EW156" s="44"/>
      <c r="EX156" s="44"/>
      <c r="EY156" s="44"/>
      <c r="EZ156" s="44"/>
      <c r="FA156" s="44"/>
      <c r="FB156" s="44"/>
      <c r="FC156" s="44"/>
      <c r="FD156" s="44"/>
      <c r="FE156" s="44"/>
      <c r="FF156" s="44"/>
      <c r="FG156" s="44"/>
      <c r="FH156" s="44"/>
      <c r="FI156" s="44"/>
      <c r="FJ156" s="44"/>
      <c r="FK156" s="44"/>
      <c r="FL156" s="44"/>
      <c r="FM156" s="44"/>
      <c r="FN156" s="44"/>
      <c r="FO156" s="44"/>
      <c r="FP156" s="44"/>
      <c r="FQ156" s="44"/>
      <c r="FR156" s="44"/>
      <c r="FS156" s="44"/>
      <c r="FT156" s="44"/>
      <c r="FU156" s="44"/>
      <c r="FV156" s="44"/>
      <c r="FW156" s="44"/>
      <c r="FX156" s="44"/>
      <c r="FY156" s="44"/>
      <c r="FZ156" s="44"/>
      <c r="GA156" s="44"/>
      <c r="GB156" s="44"/>
      <c r="GC156" s="44"/>
      <c r="GD156" s="44"/>
      <c r="GE156" s="44"/>
      <c r="GF156" s="44"/>
      <c r="GG156" s="44"/>
      <c r="GH156" s="44"/>
      <c r="GI156" s="44"/>
      <c r="GJ156" s="44"/>
      <c r="GK156" s="44"/>
      <c r="GL156" s="44"/>
      <c r="GM156" s="44"/>
      <c r="GN156" s="44"/>
      <c r="GO156" s="44"/>
      <c r="GP156" s="44"/>
      <c r="GQ156" s="44"/>
      <c r="GR156" s="44"/>
      <c r="GS156" s="44"/>
      <c r="GT156" s="44"/>
      <c r="GU156" s="44"/>
      <c r="GV156" s="44"/>
      <c r="GW156" s="44"/>
      <c r="GX156" s="44"/>
      <c r="GY156" s="44"/>
      <c r="GZ156" s="44"/>
      <c r="HA156" s="44"/>
      <c r="HB156" s="44"/>
      <c r="HC156" s="44"/>
      <c r="HD156" s="44"/>
      <c r="HE156" s="44"/>
      <c r="HF156" s="44"/>
      <c r="HG156" s="44"/>
      <c r="HH156" s="44"/>
      <c r="HI156" s="44"/>
      <c r="HJ156" s="44"/>
      <c r="HK156" s="44"/>
      <c r="HL156" s="44"/>
      <c r="HM156" s="44"/>
      <c r="HN156" s="44"/>
      <c r="HO156" s="44"/>
      <c r="HP156" s="44"/>
      <c r="HQ156" s="44"/>
      <c r="HR156" s="44"/>
      <c r="HS156" s="44"/>
      <c r="HT156" s="44"/>
      <c r="HU156" s="44"/>
      <c r="HV156" s="44"/>
      <c r="HW156" s="44"/>
      <c r="HX156" s="44"/>
      <c r="HY156" s="44"/>
      <c r="HZ156" s="44"/>
      <c r="IA156" s="44"/>
      <c r="IB156" s="44"/>
      <c r="IC156" s="44"/>
      <c r="ID156" s="44"/>
      <c r="IE156" s="44"/>
      <c r="IF156" s="44"/>
      <c r="IG156" s="44"/>
    </row>
    <row r="157" spans="1:241" s="57" customFormat="1" ht="16.5" customHeight="1" x14ac:dyDescent="0.3">
      <c r="A157" s="60"/>
      <c r="B157" s="80" t="s">
        <v>352</v>
      </c>
      <c r="C157" s="114"/>
      <c r="D157" s="168">
        <v>719900</v>
      </c>
      <c r="E157" s="168">
        <v>679080</v>
      </c>
      <c r="F157" s="168">
        <v>679080</v>
      </c>
      <c r="G157" s="63">
        <v>679067</v>
      </c>
      <c r="H157" s="63">
        <v>0</v>
      </c>
      <c r="I157" s="200"/>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c r="DA157" s="44"/>
      <c r="DB157" s="44"/>
      <c r="DC157" s="44"/>
      <c r="DD157" s="44"/>
      <c r="DE157" s="44"/>
      <c r="DF157" s="44"/>
      <c r="DG157" s="44"/>
      <c r="DH157" s="44"/>
      <c r="DI157" s="44"/>
      <c r="DJ157" s="44"/>
      <c r="DK157" s="44"/>
      <c r="DL157" s="44"/>
      <c r="DM157" s="44"/>
      <c r="DN157" s="44"/>
      <c r="DO157" s="44"/>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c r="EM157" s="44"/>
      <c r="EN157" s="44"/>
      <c r="EO157" s="44"/>
      <c r="EP157" s="44"/>
      <c r="EQ157" s="44"/>
      <c r="ER157" s="44"/>
      <c r="ES157" s="44"/>
      <c r="ET157" s="44"/>
      <c r="EU157" s="44"/>
      <c r="EV157" s="44"/>
      <c r="EW157" s="44"/>
      <c r="EX157" s="44"/>
      <c r="EY157" s="44"/>
      <c r="EZ157" s="44"/>
      <c r="FA157" s="44"/>
      <c r="FB157" s="44"/>
      <c r="FC157" s="44"/>
      <c r="FD157" s="44"/>
      <c r="FE157" s="44"/>
      <c r="FF157" s="44"/>
      <c r="FG157" s="44"/>
      <c r="FH157" s="44"/>
      <c r="FI157" s="44"/>
      <c r="FJ157" s="44"/>
      <c r="FK157" s="44"/>
      <c r="FL157" s="44"/>
      <c r="FM157" s="44"/>
      <c r="FN157" s="44"/>
      <c r="FO157" s="44"/>
      <c r="FP157" s="44"/>
      <c r="FQ157" s="44"/>
      <c r="FR157" s="44"/>
      <c r="FS157" s="44"/>
      <c r="FT157" s="44"/>
      <c r="FU157" s="44"/>
      <c r="FV157" s="44"/>
      <c r="FW157" s="44"/>
      <c r="FX157" s="44"/>
      <c r="FY157" s="44"/>
      <c r="FZ157" s="44"/>
      <c r="GA157" s="44"/>
      <c r="GB157" s="44"/>
      <c r="GC157" s="44"/>
      <c r="GD157" s="44"/>
      <c r="GE157" s="44"/>
      <c r="GF157" s="44"/>
      <c r="GG157" s="44"/>
      <c r="GH157" s="44"/>
      <c r="GI157" s="44"/>
      <c r="GJ157" s="44"/>
      <c r="GK157" s="44"/>
      <c r="GL157" s="44"/>
      <c r="GM157" s="44"/>
      <c r="GN157" s="44"/>
      <c r="GO157" s="44"/>
      <c r="GP157" s="44"/>
      <c r="GQ157" s="44"/>
      <c r="GR157" s="44"/>
      <c r="GS157" s="44"/>
      <c r="GT157" s="44"/>
      <c r="GU157" s="44"/>
      <c r="GV157" s="44"/>
      <c r="GW157" s="44"/>
      <c r="GX157" s="44"/>
      <c r="GY157" s="44"/>
      <c r="GZ157" s="44"/>
      <c r="HA157" s="44"/>
      <c r="HB157" s="44"/>
      <c r="HC157" s="44"/>
      <c r="HD157" s="44"/>
      <c r="HE157" s="44"/>
      <c r="HF157" s="44"/>
      <c r="HG157" s="44"/>
      <c r="HH157" s="44"/>
      <c r="HI157" s="44"/>
      <c r="HJ157" s="44"/>
      <c r="HK157" s="44"/>
      <c r="HL157" s="44"/>
      <c r="HM157" s="44"/>
      <c r="HN157" s="44"/>
      <c r="HO157" s="44"/>
      <c r="HP157" s="44"/>
      <c r="HQ157" s="44"/>
      <c r="HR157" s="44"/>
      <c r="HS157" s="44"/>
      <c r="HT157" s="44"/>
      <c r="HU157" s="44"/>
      <c r="HV157" s="44"/>
      <c r="HW157" s="44"/>
      <c r="HX157" s="44"/>
      <c r="HY157" s="44"/>
      <c r="HZ157" s="44"/>
      <c r="IA157" s="44"/>
      <c r="IB157" s="44"/>
      <c r="IC157" s="44"/>
      <c r="ID157" s="44"/>
      <c r="IE157" s="44"/>
      <c r="IF157" s="44"/>
      <c r="IG157" s="44"/>
    </row>
    <row r="158" spans="1:241" s="57" customFormat="1" ht="60" x14ac:dyDescent="0.3">
      <c r="A158" s="54"/>
      <c r="B158" s="80" t="s">
        <v>354</v>
      </c>
      <c r="C158" s="114"/>
      <c r="D158" s="168">
        <v>0</v>
      </c>
      <c r="E158" s="168">
        <v>0</v>
      </c>
      <c r="F158" s="168">
        <v>0</v>
      </c>
      <c r="G158" s="63">
        <v>0</v>
      </c>
      <c r="H158" s="63">
        <v>0</v>
      </c>
      <c r="I158" s="200"/>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c r="DA158" s="44"/>
      <c r="DB158" s="44"/>
      <c r="DC158" s="44"/>
      <c r="DD158" s="44"/>
      <c r="DE158" s="44"/>
      <c r="DF158" s="44"/>
      <c r="DG158" s="44"/>
      <c r="DH158" s="44"/>
      <c r="DI158" s="44"/>
      <c r="DJ158" s="44"/>
      <c r="DK158" s="44"/>
      <c r="DL158" s="44"/>
      <c r="DM158" s="44"/>
      <c r="DN158" s="44"/>
      <c r="DO158" s="44"/>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c r="EM158" s="44"/>
      <c r="EN158" s="44"/>
      <c r="EO158" s="44"/>
      <c r="EP158" s="44"/>
      <c r="EQ158" s="44"/>
      <c r="ER158" s="44"/>
      <c r="ES158" s="44"/>
      <c r="ET158" s="44"/>
      <c r="EU158" s="44"/>
      <c r="EV158" s="44"/>
      <c r="EW158" s="44"/>
      <c r="EX158" s="44"/>
      <c r="EY158" s="44"/>
      <c r="EZ158" s="44"/>
      <c r="FA158" s="44"/>
      <c r="FB158" s="44"/>
      <c r="FC158" s="44"/>
      <c r="FD158" s="44"/>
      <c r="FE158" s="44"/>
      <c r="FF158" s="44"/>
      <c r="FG158" s="44"/>
      <c r="FH158" s="44"/>
      <c r="FI158" s="44"/>
      <c r="FJ158" s="44"/>
      <c r="FK158" s="44"/>
      <c r="FL158" s="44"/>
      <c r="FM158" s="44"/>
      <c r="FN158" s="44"/>
      <c r="FO158" s="44"/>
      <c r="FP158" s="44"/>
      <c r="FQ158" s="44"/>
      <c r="FR158" s="44"/>
      <c r="FS158" s="44"/>
      <c r="FT158" s="44"/>
      <c r="FU158" s="44"/>
      <c r="FV158" s="44"/>
      <c r="FW158" s="44"/>
      <c r="FX158" s="44"/>
      <c r="FY158" s="44"/>
      <c r="FZ158" s="44"/>
      <c r="GA158" s="44"/>
      <c r="GB158" s="44"/>
      <c r="GC158" s="44"/>
      <c r="GD158" s="44"/>
      <c r="GE158" s="44"/>
      <c r="GF158" s="44"/>
      <c r="GG158" s="44"/>
      <c r="GH158" s="44"/>
      <c r="GI158" s="44"/>
      <c r="GJ158" s="44"/>
      <c r="GK158" s="44"/>
      <c r="GL158" s="44"/>
      <c r="GM158" s="44"/>
      <c r="GN158" s="44"/>
      <c r="GO158" s="44"/>
      <c r="GP158" s="44"/>
      <c r="GQ158" s="44"/>
      <c r="GR158" s="44"/>
      <c r="GS158" s="44"/>
      <c r="GT158" s="44"/>
      <c r="GU158" s="44"/>
      <c r="GV158" s="44"/>
      <c r="GW158" s="44"/>
      <c r="GX158" s="44"/>
      <c r="GY158" s="44"/>
      <c r="GZ158" s="44"/>
      <c r="HA158" s="44"/>
      <c r="HB158" s="44"/>
      <c r="HC158" s="44"/>
      <c r="HD158" s="44"/>
      <c r="HE158" s="44"/>
      <c r="HF158" s="44"/>
      <c r="HG158" s="44"/>
      <c r="HH158" s="44"/>
      <c r="HI158" s="44"/>
      <c r="HJ158" s="44"/>
      <c r="HK158" s="44"/>
      <c r="HL158" s="44"/>
      <c r="HM158" s="44"/>
      <c r="HN158" s="44"/>
      <c r="HO158" s="44"/>
      <c r="HP158" s="44"/>
      <c r="HQ158" s="44"/>
      <c r="HR158" s="44"/>
      <c r="HS158" s="44"/>
      <c r="HT158" s="44"/>
      <c r="HU158" s="44"/>
      <c r="HV158" s="44"/>
      <c r="HW158" s="44"/>
      <c r="HX158" s="44"/>
      <c r="HY158" s="44"/>
      <c r="HZ158" s="44"/>
      <c r="IA158" s="44"/>
      <c r="IB158" s="44"/>
      <c r="IC158" s="44"/>
      <c r="ID158" s="44"/>
      <c r="IE158" s="44"/>
      <c r="IF158" s="44"/>
      <c r="IG158" s="44"/>
    </row>
    <row r="159" spans="1:241" s="57" customFormat="1" ht="30" x14ac:dyDescent="0.3">
      <c r="A159" s="60"/>
      <c r="B159" s="80" t="s">
        <v>382</v>
      </c>
      <c r="C159" s="114">
        <f>C160+C161</f>
        <v>0</v>
      </c>
      <c r="D159" s="114">
        <f>D160+D161</f>
        <v>0</v>
      </c>
      <c r="E159" s="114">
        <f t="shared" ref="E159:H159" si="64">E160+E161</f>
        <v>0</v>
      </c>
      <c r="F159" s="114">
        <f t="shared" si="64"/>
        <v>0</v>
      </c>
      <c r="G159" s="114">
        <f t="shared" si="64"/>
        <v>0</v>
      </c>
      <c r="H159" s="114">
        <f t="shared" si="64"/>
        <v>0</v>
      </c>
      <c r="I159" s="200"/>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c r="DA159" s="44"/>
      <c r="DB159" s="44"/>
      <c r="DC159" s="44"/>
      <c r="DD159" s="44"/>
      <c r="DE159" s="44"/>
      <c r="DF159" s="44"/>
      <c r="DG159" s="44"/>
      <c r="DH159" s="44"/>
      <c r="DI159" s="44"/>
      <c r="DJ159" s="44"/>
      <c r="DK159" s="44"/>
      <c r="DL159" s="44"/>
      <c r="DM159" s="44"/>
      <c r="DN159" s="44"/>
      <c r="DO159" s="44"/>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c r="EM159" s="44"/>
      <c r="EN159" s="44"/>
      <c r="EO159" s="44"/>
      <c r="EP159" s="44"/>
      <c r="EQ159" s="44"/>
      <c r="ER159" s="44"/>
      <c r="ES159" s="44"/>
      <c r="ET159" s="44"/>
      <c r="EU159" s="44"/>
      <c r="EV159" s="44"/>
      <c r="EW159" s="44"/>
      <c r="EX159" s="44"/>
      <c r="EY159" s="44"/>
      <c r="EZ159" s="44"/>
      <c r="FA159" s="44"/>
      <c r="FB159" s="44"/>
      <c r="FC159" s="44"/>
      <c r="FD159" s="44"/>
      <c r="FE159" s="44"/>
      <c r="FF159" s="44"/>
      <c r="FG159" s="44"/>
      <c r="FH159" s="44"/>
      <c r="FI159" s="44"/>
      <c r="FJ159" s="44"/>
      <c r="FK159" s="44"/>
      <c r="FL159" s="44"/>
      <c r="FM159" s="44"/>
      <c r="FN159" s="44"/>
      <c r="FO159" s="44"/>
      <c r="FP159" s="44"/>
      <c r="FQ159" s="44"/>
      <c r="FR159" s="44"/>
      <c r="FS159" s="44"/>
      <c r="FT159" s="44"/>
      <c r="FU159" s="44"/>
      <c r="FV159" s="44"/>
      <c r="FW159" s="44"/>
      <c r="FX159" s="44"/>
      <c r="FY159" s="44"/>
      <c r="FZ159" s="44"/>
      <c r="GA159" s="44"/>
      <c r="GB159" s="44"/>
      <c r="GC159" s="44"/>
      <c r="GD159" s="44"/>
      <c r="GE159" s="44"/>
      <c r="GF159" s="44"/>
      <c r="GG159" s="44"/>
      <c r="GH159" s="44"/>
      <c r="GI159" s="44"/>
      <c r="GJ159" s="44"/>
      <c r="GK159" s="44"/>
      <c r="GL159" s="44"/>
      <c r="GM159" s="44"/>
      <c r="GN159" s="44"/>
      <c r="GO159" s="44"/>
      <c r="GP159" s="44"/>
      <c r="GQ159" s="44"/>
      <c r="GR159" s="44"/>
      <c r="GS159" s="44"/>
      <c r="GT159" s="44"/>
      <c r="GU159" s="44"/>
      <c r="GV159" s="44"/>
      <c r="GW159" s="44"/>
      <c r="GX159" s="44"/>
      <c r="GY159" s="44"/>
      <c r="GZ159" s="44"/>
      <c r="HA159" s="44"/>
      <c r="HB159" s="44"/>
      <c r="HC159" s="44"/>
      <c r="HD159" s="44"/>
      <c r="HE159" s="44"/>
      <c r="HF159" s="44"/>
      <c r="HG159" s="44"/>
      <c r="HH159" s="44"/>
      <c r="HI159" s="44"/>
      <c r="HJ159" s="44"/>
      <c r="HK159" s="44"/>
      <c r="HL159" s="44"/>
      <c r="HM159" s="44"/>
      <c r="HN159" s="44"/>
      <c r="HO159" s="44"/>
      <c r="HP159" s="44"/>
      <c r="HQ159" s="44"/>
      <c r="HR159" s="44"/>
      <c r="HS159" s="44"/>
      <c r="HT159" s="44"/>
      <c r="HU159" s="44"/>
      <c r="HV159" s="44"/>
      <c r="HW159" s="44"/>
      <c r="HX159" s="44"/>
      <c r="HY159" s="44"/>
      <c r="HZ159" s="44"/>
      <c r="IA159" s="44"/>
      <c r="IB159" s="44"/>
      <c r="IC159" s="44"/>
      <c r="ID159" s="44"/>
      <c r="IE159" s="44"/>
      <c r="IF159" s="44"/>
      <c r="IG159" s="44"/>
    </row>
    <row r="160" spans="1:241" s="57" customFormat="1" x14ac:dyDescent="0.3">
      <c r="A160" s="60"/>
      <c r="B160" s="80" t="s">
        <v>352</v>
      </c>
      <c r="C160" s="114"/>
      <c r="D160" s="169">
        <v>0</v>
      </c>
      <c r="E160" s="169">
        <v>0</v>
      </c>
      <c r="F160" s="169">
        <v>0</v>
      </c>
      <c r="G160" s="63">
        <v>0</v>
      </c>
      <c r="H160" s="63">
        <v>0</v>
      </c>
      <c r="I160" s="200"/>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c r="DA160" s="44"/>
      <c r="DB160" s="44"/>
      <c r="DC160" s="44"/>
      <c r="DD160" s="44"/>
      <c r="DE160" s="44"/>
      <c r="DF160" s="44"/>
      <c r="DG160" s="44"/>
      <c r="DH160" s="44"/>
      <c r="DI160" s="44"/>
      <c r="DJ160" s="44"/>
      <c r="DK160" s="44"/>
      <c r="DL160" s="44"/>
      <c r="DM160" s="44"/>
      <c r="DN160" s="44"/>
      <c r="DO160" s="44"/>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c r="EM160" s="44"/>
      <c r="EN160" s="44"/>
      <c r="EO160" s="44"/>
      <c r="EP160" s="44"/>
      <c r="EQ160" s="44"/>
      <c r="ER160" s="44"/>
      <c r="ES160" s="44"/>
      <c r="ET160" s="44"/>
      <c r="EU160" s="44"/>
      <c r="EV160" s="44"/>
      <c r="EW160" s="44"/>
      <c r="EX160" s="44"/>
      <c r="EY160" s="44"/>
      <c r="EZ160" s="44"/>
      <c r="FA160" s="44"/>
      <c r="FB160" s="44"/>
      <c r="FC160" s="44"/>
      <c r="FD160" s="44"/>
      <c r="FE160" s="44"/>
      <c r="FF160" s="44"/>
      <c r="FG160" s="44"/>
      <c r="FH160" s="44"/>
      <c r="FI160" s="44"/>
      <c r="FJ160" s="44"/>
      <c r="FK160" s="44"/>
      <c r="FL160" s="44"/>
      <c r="FM160" s="44"/>
      <c r="FN160" s="44"/>
      <c r="FO160" s="44"/>
      <c r="FP160" s="44"/>
      <c r="FQ160" s="44"/>
      <c r="FR160" s="44"/>
      <c r="FS160" s="44"/>
      <c r="FT160" s="44"/>
      <c r="FU160" s="44"/>
      <c r="FV160" s="44"/>
      <c r="FW160" s="44"/>
      <c r="FX160" s="44"/>
      <c r="FY160" s="44"/>
      <c r="FZ160" s="44"/>
      <c r="GA160" s="44"/>
      <c r="GB160" s="44"/>
      <c r="GC160" s="44"/>
      <c r="GD160" s="44"/>
      <c r="GE160" s="44"/>
      <c r="GF160" s="44"/>
      <c r="GG160" s="44"/>
      <c r="GH160" s="44"/>
      <c r="GI160" s="44"/>
      <c r="GJ160" s="44"/>
      <c r="GK160" s="44"/>
      <c r="GL160" s="44"/>
      <c r="GM160" s="44"/>
      <c r="GN160" s="44"/>
      <c r="GO160" s="44"/>
      <c r="GP160" s="44"/>
      <c r="GQ160" s="44"/>
      <c r="GR160" s="44"/>
      <c r="GS160" s="44"/>
      <c r="GT160" s="44"/>
      <c r="GU160" s="44"/>
      <c r="GV160" s="44"/>
      <c r="GW160" s="44"/>
      <c r="GX160" s="44"/>
      <c r="GY160" s="44"/>
      <c r="GZ160" s="44"/>
      <c r="HA160" s="44"/>
      <c r="HB160" s="44"/>
      <c r="HC160" s="44"/>
      <c r="HD160" s="44"/>
      <c r="HE160" s="44"/>
      <c r="HF160" s="44"/>
      <c r="HG160" s="44"/>
      <c r="HH160" s="44"/>
      <c r="HI160" s="44"/>
      <c r="HJ160" s="44"/>
      <c r="HK160" s="44"/>
      <c r="HL160" s="44"/>
      <c r="HM160" s="44"/>
      <c r="HN160" s="44"/>
      <c r="HO160" s="44"/>
      <c r="HP160" s="44"/>
      <c r="HQ160" s="44"/>
      <c r="HR160" s="44"/>
      <c r="HS160" s="44"/>
      <c r="HT160" s="44"/>
      <c r="HU160" s="44"/>
      <c r="HV160" s="44"/>
      <c r="HW160" s="44"/>
      <c r="HX160" s="44"/>
      <c r="HY160" s="44"/>
      <c r="HZ160" s="44"/>
      <c r="IA160" s="44"/>
      <c r="IB160" s="44"/>
      <c r="IC160" s="44"/>
      <c r="ID160" s="44"/>
      <c r="IE160" s="44"/>
      <c r="IF160" s="44"/>
      <c r="IG160" s="44"/>
    </row>
    <row r="161" spans="1:247" s="57" customFormat="1" ht="60" x14ac:dyDescent="0.3">
      <c r="A161" s="60"/>
      <c r="B161" s="80" t="s">
        <v>354</v>
      </c>
      <c r="C161" s="114"/>
      <c r="D161" s="169">
        <v>0</v>
      </c>
      <c r="E161" s="169">
        <v>0</v>
      </c>
      <c r="F161" s="169">
        <v>0</v>
      </c>
      <c r="G161" s="63">
        <v>0</v>
      </c>
      <c r="H161" s="63">
        <v>0</v>
      </c>
      <c r="I161" s="200"/>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c r="EM161" s="44"/>
      <c r="EN161" s="44"/>
      <c r="EO161" s="44"/>
      <c r="EP161" s="44"/>
      <c r="EQ161" s="44"/>
      <c r="ER161" s="44"/>
      <c r="ES161" s="44"/>
      <c r="ET161" s="44"/>
      <c r="EU161" s="44"/>
      <c r="EV161" s="44"/>
      <c r="EW161" s="44"/>
      <c r="EX161" s="44"/>
      <c r="EY161" s="44"/>
      <c r="EZ161" s="44"/>
      <c r="FA161" s="44"/>
      <c r="FB161" s="44"/>
      <c r="FC161" s="44"/>
      <c r="FD161" s="44"/>
      <c r="FE161" s="44"/>
      <c r="FF161" s="44"/>
      <c r="FG161" s="44"/>
      <c r="FH161" s="44"/>
      <c r="FI161" s="44"/>
      <c r="FJ161" s="44"/>
      <c r="FK161" s="44"/>
      <c r="FL161" s="44"/>
      <c r="FM161" s="44"/>
      <c r="FN161" s="44"/>
      <c r="FO161" s="44"/>
      <c r="FP161" s="44"/>
      <c r="FQ161" s="44"/>
      <c r="FR161" s="44"/>
      <c r="FS161" s="44"/>
      <c r="FT161" s="44"/>
      <c r="FU161" s="44"/>
      <c r="FV161" s="44"/>
      <c r="FW161" s="44"/>
      <c r="FX161" s="44"/>
      <c r="FY161" s="44"/>
      <c r="FZ161" s="44"/>
      <c r="GA161" s="44"/>
      <c r="GB161" s="44"/>
      <c r="GC161" s="44"/>
      <c r="GD161" s="44"/>
      <c r="GE161" s="44"/>
      <c r="GF161" s="44"/>
      <c r="GG161" s="44"/>
      <c r="GH161" s="44"/>
      <c r="GI161" s="44"/>
      <c r="GJ161" s="44"/>
      <c r="GK161" s="44"/>
      <c r="GL161" s="44"/>
      <c r="GM161" s="44"/>
      <c r="GN161" s="44"/>
      <c r="GO161" s="44"/>
      <c r="GP161" s="44"/>
      <c r="GQ161" s="44"/>
      <c r="GR161" s="44"/>
      <c r="GS161" s="44"/>
      <c r="GT161" s="44"/>
      <c r="GU161" s="44"/>
      <c r="GV161" s="44"/>
      <c r="GW161" s="44"/>
      <c r="GX161" s="44"/>
      <c r="GY161" s="44"/>
      <c r="GZ161" s="44"/>
      <c r="HA161" s="44"/>
      <c r="HB161" s="44"/>
      <c r="HC161" s="44"/>
      <c r="HD161" s="44"/>
      <c r="HE161" s="44"/>
      <c r="HF161" s="44"/>
      <c r="HG161" s="44"/>
      <c r="HH161" s="44"/>
      <c r="HI161" s="44"/>
      <c r="HJ161" s="44"/>
      <c r="HK161" s="44"/>
      <c r="HL161" s="44"/>
      <c r="HM161" s="44"/>
      <c r="HN161" s="44"/>
      <c r="HO161" s="44"/>
      <c r="HP161" s="44"/>
      <c r="HQ161" s="44"/>
      <c r="HR161" s="44"/>
      <c r="HS161" s="44"/>
      <c r="HT161" s="44"/>
      <c r="HU161" s="44"/>
      <c r="HV161" s="44"/>
      <c r="HW161" s="44"/>
      <c r="HX161" s="44"/>
      <c r="HY161" s="44"/>
      <c r="HZ161" s="44"/>
      <c r="IA161" s="44"/>
      <c r="IB161" s="44"/>
      <c r="IC161" s="44"/>
      <c r="ID161" s="44"/>
      <c r="IE161" s="44"/>
      <c r="IF161" s="44"/>
      <c r="IG161" s="44"/>
    </row>
    <row r="162" spans="1:247" s="57" customFormat="1" ht="16.5" customHeight="1" x14ac:dyDescent="0.3">
      <c r="A162" s="60"/>
      <c r="B162" s="80" t="s">
        <v>383</v>
      </c>
      <c r="C162" s="114"/>
      <c r="D162" s="169">
        <v>0</v>
      </c>
      <c r="E162" s="169">
        <v>0</v>
      </c>
      <c r="F162" s="169">
        <v>0</v>
      </c>
      <c r="G162" s="63">
        <v>0</v>
      </c>
      <c r="H162" s="63">
        <v>0</v>
      </c>
      <c r="I162" s="200"/>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c r="DB162" s="44"/>
      <c r="DC162" s="44"/>
      <c r="DD162" s="44"/>
      <c r="DE162" s="44"/>
      <c r="DF162" s="44"/>
      <c r="DG162" s="44"/>
      <c r="DH162" s="44"/>
      <c r="DI162" s="44"/>
      <c r="DJ162" s="44"/>
      <c r="DK162" s="44"/>
      <c r="DL162" s="44"/>
      <c r="DM162" s="44"/>
      <c r="DN162" s="44"/>
      <c r="DO162" s="44"/>
      <c r="DP162" s="44"/>
      <c r="DQ162" s="44"/>
      <c r="DR162" s="44"/>
      <c r="DS162" s="44"/>
      <c r="DT162" s="44"/>
      <c r="DU162" s="44"/>
      <c r="DV162" s="44"/>
      <c r="DW162" s="44"/>
      <c r="DX162" s="44"/>
      <c r="DY162" s="44"/>
      <c r="DZ162" s="44"/>
      <c r="EA162" s="44"/>
      <c r="EB162" s="44"/>
      <c r="EC162" s="44"/>
      <c r="ED162" s="44"/>
      <c r="EE162" s="44"/>
      <c r="EF162" s="44"/>
      <c r="EG162" s="44"/>
      <c r="EH162" s="44"/>
      <c r="EI162" s="44"/>
      <c r="EJ162" s="44"/>
      <c r="EK162" s="44"/>
      <c r="EL162" s="44"/>
      <c r="EM162" s="44"/>
      <c r="EN162" s="44"/>
      <c r="EO162" s="44"/>
      <c r="EP162" s="44"/>
      <c r="EQ162" s="44"/>
      <c r="ER162" s="44"/>
      <c r="ES162" s="44"/>
      <c r="ET162" s="44"/>
      <c r="EU162" s="44"/>
      <c r="EV162" s="44"/>
      <c r="EW162" s="44"/>
      <c r="EX162" s="44"/>
      <c r="EY162" s="44"/>
      <c r="EZ162" s="44"/>
      <c r="FA162" s="44"/>
      <c r="FB162" s="44"/>
      <c r="FC162" s="44"/>
      <c r="FD162" s="44"/>
      <c r="FE162" s="44"/>
      <c r="FF162" s="44"/>
      <c r="FG162" s="44"/>
      <c r="FH162" s="44"/>
      <c r="FI162" s="44"/>
      <c r="FJ162" s="44"/>
      <c r="FK162" s="44"/>
      <c r="FL162" s="44"/>
      <c r="FM162" s="44"/>
      <c r="FN162" s="44"/>
      <c r="FO162" s="44"/>
      <c r="FP162" s="44"/>
      <c r="FQ162" s="44"/>
      <c r="FR162" s="44"/>
      <c r="FS162" s="44"/>
      <c r="FT162" s="44"/>
      <c r="FU162" s="44"/>
      <c r="FV162" s="44"/>
      <c r="FW162" s="44"/>
      <c r="FX162" s="44"/>
      <c r="FY162" s="44"/>
      <c r="FZ162" s="44"/>
      <c r="GA162" s="44"/>
      <c r="GB162" s="44"/>
      <c r="GC162" s="44"/>
      <c r="GD162" s="44"/>
      <c r="GE162" s="44"/>
      <c r="GF162" s="44"/>
      <c r="GG162" s="44"/>
      <c r="GH162" s="44"/>
      <c r="GI162" s="44"/>
      <c r="GJ162" s="44"/>
      <c r="GK162" s="44"/>
      <c r="GL162" s="44"/>
      <c r="GM162" s="44"/>
      <c r="GN162" s="44"/>
      <c r="GO162" s="44"/>
      <c r="GP162" s="44"/>
      <c r="GQ162" s="44"/>
      <c r="GR162" s="44"/>
      <c r="GS162" s="44"/>
      <c r="GT162" s="44"/>
      <c r="GU162" s="44"/>
      <c r="GV162" s="44"/>
      <c r="GW162" s="44"/>
      <c r="GX162" s="44"/>
      <c r="GY162" s="44"/>
      <c r="GZ162" s="44"/>
      <c r="HA162" s="44"/>
      <c r="HB162" s="44"/>
      <c r="HC162" s="44"/>
      <c r="HD162" s="44"/>
      <c r="HE162" s="44"/>
      <c r="HF162" s="44"/>
      <c r="HG162" s="44"/>
      <c r="HH162" s="44"/>
      <c r="HI162" s="44"/>
      <c r="HJ162" s="44"/>
      <c r="HK162" s="44"/>
      <c r="HL162" s="44"/>
      <c r="HM162" s="44"/>
      <c r="HN162" s="44"/>
      <c r="HO162" s="44"/>
      <c r="HP162" s="44"/>
      <c r="HQ162" s="44"/>
      <c r="HR162" s="44"/>
      <c r="HS162" s="44"/>
      <c r="HT162" s="44"/>
      <c r="HU162" s="44"/>
      <c r="HV162" s="44"/>
      <c r="HW162" s="44"/>
      <c r="HX162" s="44"/>
      <c r="HY162" s="44"/>
      <c r="HZ162" s="44"/>
      <c r="IA162" s="44"/>
      <c r="IB162" s="44"/>
      <c r="IC162" s="44"/>
      <c r="ID162" s="44"/>
      <c r="IE162" s="44"/>
      <c r="IF162" s="44"/>
      <c r="IG162" s="44"/>
    </row>
    <row r="163" spans="1:247" ht="16.5" customHeight="1" x14ac:dyDescent="0.3">
      <c r="A163" s="60"/>
      <c r="B163" s="61" t="s">
        <v>365</v>
      </c>
      <c r="C163" s="114"/>
      <c r="D163" s="169">
        <v>0</v>
      </c>
      <c r="E163" s="169">
        <v>0</v>
      </c>
      <c r="F163" s="169">
        <v>0</v>
      </c>
      <c r="G163" s="63">
        <v>0</v>
      </c>
      <c r="H163" s="63">
        <v>0</v>
      </c>
      <c r="I163" s="200"/>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c r="DP163" s="57"/>
      <c r="DQ163" s="57"/>
      <c r="DR163" s="57"/>
      <c r="DS163" s="57"/>
      <c r="DT163" s="57"/>
      <c r="DU163" s="57"/>
      <c r="DV163" s="57"/>
      <c r="DW163" s="57"/>
      <c r="DX163" s="57"/>
      <c r="DY163" s="57"/>
      <c r="DZ163" s="57"/>
      <c r="EA163" s="57"/>
      <c r="EB163" s="57"/>
      <c r="EC163" s="57"/>
      <c r="ED163" s="57"/>
      <c r="EE163" s="57"/>
      <c r="EF163" s="57"/>
      <c r="EG163" s="57"/>
      <c r="EH163" s="57"/>
      <c r="EI163" s="57"/>
      <c r="EJ163" s="57"/>
      <c r="EK163" s="57"/>
      <c r="EL163" s="57"/>
      <c r="EM163" s="57"/>
      <c r="EN163" s="57"/>
      <c r="EO163" s="57"/>
      <c r="EP163" s="57"/>
      <c r="EQ163" s="57"/>
      <c r="ER163" s="57"/>
      <c r="ES163" s="57"/>
      <c r="ET163" s="57"/>
      <c r="EU163" s="57"/>
      <c r="EV163" s="57"/>
      <c r="EW163" s="57"/>
      <c r="EX163" s="57"/>
      <c r="EY163" s="57"/>
      <c r="EZ163" s="57"/>
      <c r="FA163" s="57"/>
      <c r="FB163" s="57"/>
      <c r="FC163" s="57"/>
      <c r="FD163" s="57"/>
      <c r="FE163" s="57"/>
      <c r="FF163" s="57"/>
      <c r="FG163" s="57"/>
      <c r="FH163" s="57"/>
      <c r="FI163" s="57"/>
      <c r="FJ163" s="57"/>
      <c r="FK163" s="57"/>
      <c r="FL163" s="57"/>
      <c r="FM163" s="57"/>
      <c r="FN163" s="57"/>
      <c r="FO163" s="57"/>
      <c r="FP163" s="57"/>
      <c r="FQ163" s="57"/>
      <c r="FR163" s="57"/>
      <c r="FS163" s="57"/>
      <c r="FT163" s="57"/>
      <c r="FU163" s="57"/>
      <c r="FV163" s="57"/>
      <c r="FW163" s="57"/>
      <c r="FX163" s="57"/>
      <c r="FY163" s="57"/>
      <c r="FZ163" s="57"/>
      <c r="GA163" s="57"/>
      <c r="GB163" s="57"/>
      <c r="GC163" s="57"/>
      <c r="GD163" s="57"/>
      <c r="GE163" s="57"/>
      <c r="GF163" s="57"/>
      <c r="GG163" s="57"/>
      <c r="GH163" s="57"/>
      <c r="GI163" s="57"/>
      <c r="GJ163" s="57"/>
      <c r="GK163" s="57"/>
      <c r="GL163" s="57"/>
      <c r="GM163" s="57"/>
      <c r="GN163" s="57"/>
      <c r="GO163" s="57"/>
      <c r="GP163" s="57"/>
      <c r="GQ163" s="57"/>
      <c r="GR163" s="57"/>
      <c r="GS163" s="57"/>
      <c r="GT163" s="57"/>
      <c r="GU163" s="57"/>
      <c r="GV163" s="57"/>
      <c r="GW163" s="57"/>
      <c r="GX163" s="57"/>
      <c r="GY163" s="57"/>
      <c r="GZ163" s="57"/>
      <c r="HA163" s="57"/>
      <c r="HB163" s="57"/>
      <c r="HC163" s="57"/>
      <c r="HD163" s="57"/>
      <c r="HE163" s="57"/>
      <c r="HF163" s="57"/>
      <c r="HG163" s="57"/>
      <c r="HH163" s="57"/>
      <c r="HI163" s="57"/>
      <c r="HJ163" s="57"/>
      <c r="HK163" s="57"/>
      <c r="HL163" s="57"/>
      <c r="HM163" s="57"/>
      <c r="HN163" s="57"/>
      <c r="HO163" s="57"/>
      <c r="HP163" s="57"/>
      <c r="HQ163" s="57"/>
      <c r="HR163" s="57"/>
      <c r="HS163" s="57"/>
      <c r="HT163" s="57"/>
      <c r="HU163" s="57"/>
      <c r="HV163" s="57"/>
      <c r="HW163" s="57"/>
      <c r="HX163" s="57"/>
      <c r="HY163" s="57"/>
      <c r="HZ163" s="57"/>
      <c r="IA163" s="57"/>
      <c r="IB163" s="57"/>
      <c r="IC163" s="57"/>
      <c r="ID163" s="57"/>
      <c r="IE163" s="57"/>
      <c r="IF163" s="57"/>
      <c r="IH163" s="57"/>
      <c r="II163" s="57"/>
      <c r="IJ163" s="57"/>
      <c r="IK163" s="57"/>
      <c r="IL163" s="57"/>
      <c r="IM163" s="57"/>
    </row>
    <row r="164" spans="1:247" x14ac:dyDescent="0.3">
      <c r="A164" s="54"/>
      <c r="B164" s="80" t="s">
        <v>384</v>
      </c>
      <c r="C164" s="114">
        <f t="shared" ref="C164:H164" si="65">C165+C166</f>
        <v>0</v>
      </c>
      <c r="D164" s="114">
        <f t="shared" si="65"/>
        <v>8643560</v>
      </c>
      <c r="E164" s="114">
        <f t="shared" si="65"/>
        <v>6269560</v>
      </c>
      <c r="F164" s="114">
        <f t="shared" si="65"/>
        <v>6269560</v>
      </c>
      <c r="G164" s="114">
        <f t="shared" si="65"/>
        <v>6269550</v>
      </c>
      <c r="H164" s="114">
        <f t="shared" si="65"/>
        <v>383931</v>
      </c>
      <c r="I164" s="200"/>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c r="DP164" s="57"/>
      <c r="DQ164" s="57"/>
      <c r="DR164" s="57"/>
      <c r="DS164" s="57"/>
      <c r="DT164" s="57"/>
      <c r="DU164" s="57"/>
      <c r="DV164" s="57"/>
      <c r="DW164" s="57"/>
      <c r="DX164" s="57"/>
      <c r="DY164" s="57"/>
      <c r="DZ164" s="57"/>
      <c r="EA164" s="57"/>
      <c r="EB164" s="57"/>
      <c r="EC164" s="57"/>
      <c r="ED164" s="57"/>
      <c r="EE164" s="57"/>
      <c r="EF164" s="57"/>
      <c r="EG164" s="57"/>
      <c r="EH164" s="57"/>
      <c r="EI164" s="57"/>
      <c r="EJ164" s="57"/>
      <c r="EK164" s="57"/>
      <c r="EL164" s="57"/>
      <c r="EM164" s="57"/>
      <c r="EN164" s="57"/>
      <c r="EO164" s="57"/>
      <c r="EP164" s="57"/>
      <c r="EQ164" s="57"/>
      <c r="ER164" s="57"/>
      <c r="ES164" s="57"/>
      <c r="ET164" s="57"/>
      <c r="EU164" s="57"/>
      <c r="EV164" s="57"/>
      <c r="EW164" s="57"/>
      <c r="EX164" s="57"/>
      <c r="EY164" s="57"/>
      <c r="EZ164" s="57"/>
      <c r="FA164" s="57"/>
      <c r="FB164" s="57"/>
      <c r="FC164" s="57"/>
      <c r="FD164" s="57"/>
      <c r="FE164" s="57"/>
      <c r="FF164" s="57"/>
      <c r="FG164" s="57"/>
      <c r="FH164" s="57"/>
      <c r="FI164" s="57"/>
      <c r="FJ164" s="57"/>
      <c r="FK164" s="57"/>
      <c r="FL164" s="57"/>
      <c r="FM164" s="57"/>
      <c r="FN164" s="57"/>
      <c r="FO164" s="57"/>
      <c r="FP164" s="57"/>
      <c r="FQ164" s="57"/>
      <c r="FR164" s="57"/>
      <c r="FS164" s="57"/>
      <c r="FT164" s="57"/>
      <c r="FU164" s="57"/>
      <c r="FV164" s="57"/>
      <c r="FW164" s="57"/>
      <c r="FX164" s="57"/>
      <c r="FY164" s="57"/>
      <c r="FZ164" s="57"/>
      <c r="GA164" s="57"/>
      <c r="GB164" s="57"/>
      <c r="GC164" s="57"/>
      <c r="GD164" s="57"/>
      <c r="GE164" s="57"/>
      <c r="GF164" s="57"/>
      <c r="GG164" s="57"/>
      <c r="GH164" s="57"/>
      <c r="GI164" s="57"/>
      <c r="GJ164" s="57"/>
      <c r="GK164" s="57"/>
      <c r="GL164" s="57"/>
      <c r="GM164" s="57"/>
      <c r="GN164" s="57"/>
      <c r="GO164" s="57"/>
      <c r="GP164" s="57"/>
      <c r="GQ164" s="57"/>
      <c r="GR164" s="57"/>
      <c r="GS164" s="57"/>
      <c r="GT164" s="57"/>
      <c r="GU164" s="57"/>
      <c r="GV164" s="57"/>
      <c r="GW164" s="57"/>
      <c r="GX164" s="57"/>
      <c r="GY164" s="57"/>
      <c r="GZ164" s="57"/>
      <c r="HA164" s="57"/>
      <c r="HB164" s="57"/>
      <c r="HC164" s="57"/>
      <c r="HD164" s="57"/>
      <c r="HE164" s="57"/>
      <c r="HF164" s="57"/>
      <c r="HG164" s="57"/>
      <c r="HH164" s="57"/>
      <c r="HI164" s="57"/>
      <c r="HJ164" s="57"/>
      <c r="HK164" s="57"/>
      <c r="HL164" s="57"/>
      <c r="HM164" s="57"/>
      <c r="HN164" s="57"/>
      <c r="HO164" s="57"/>
      <c r="HP164" s="57"/>
      <c r="HQ164" s="57"/>
      <c r="HR164" s="57"/>
      <c r="HS164" s="57"/>
      <c r="HT164" s="57"/>
      <c r="HU164" s="57"/>
      <c r="HV164" s="57"/>
      <c r="HW164" s="57"/>
      <c r="HX164" s="57"/>
      <c r="HY164" s="57"/>
      <c r="HZ164" s="57"/>
      <c r="IA164" s="57"/>
      <c r="IB164" s="57"/>
      <c r="IC164" s="57"/>
      <c r="ID164" s="57"/>
      <c r="IE164" s="57"/>
      <c r="IF164" s="57"/>
      <c r="IH164" s="57"/>
      <c r="II164" s="57"/>
      <c r="IJ164" s="57"/>
      <c r="IK164" s="57"/>
      <c r="IL164" s="57"/>
      <c r="IM164" s="57"/>
    </row>
    <row r="165" spans="1:247" x14ac:dyDescent="0.3">
      <c r="A165" s="60"/>
      <c r="B165" s="80" t="s">
        <v>352</v>
      </c>
      <c r="C165" s="114"/>
      <c r="D165" s="170">
        <v>8641970</v>
      </c>
      <c r="E165" s="170">
        <v>6267970</v>
      </c>
      <c r="F165" s="170">
        <v>6267970</v>
      </c>
      <c r="G165" s="81">
        <v>6267969</v>
      </c>
      <c r="H165" s="81">
        <v>382350</v>
      </c>
      <c r="I165" s="200"/>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c r="DP165" s="57"/>
      <c r="DQ165" s="57"/>
      <c r="DR165" s="57"/>
      <c r="DS165" s="57"/>
      <c r="DT165" s="57"/>
      <c r="DU165" s="57"/>
      <c r="DV165" s="57"/>
      <c r="DW165" s="57"/>
      <c r="DX165" s="57"/>
      <c r="DY165" s="57"/>
      <c r="DZ165" s="57"/>
      <c r="EA165" s="57"/>
      <c r="EB165" s="57"/>
      <c r="EC165" s="57"/>
      <c r="ED165" s="57"/>
      <c r="EE165" s="57"/>
      <c r="EF165" s="57"/>
      <c r="EG165" s="57"/>
      <c r="EH165" s="57"/>
      <c r="EI165" s="57"/>
      <c r="EJ165" s="57"/>
      <c r="EK165" s="57"/>
      <c r="EL165" s="57"/>
      <c r="EM165" s="57"/>
      <c r="EN165" s="57"/>
      <c r="EO165" s="57"/>
      <c r="EP165" s="57"/>
      <c r="EQ165" s="57"/>
      <c r="ER165" s="57"/>
      <c r="ES165" s="57"/>
      <c r="ET165" s="57"/>
      <c r="EU165" s="57"/>
      <c r="EV165" s="57"/>
      <c r="EW165" s="57"/>
      <c r="EX165" s="57"/>
      <c r="EY165" s="57"/>
      <c r="EZ165" s="57"/>
      <c r="FA165" s="57"/>
      <c r="FB165" s="57"/>
      <c r="FC165" s="57"/>
      <c r="FD165" s="57"/>
      <c r="FE165" s="57"/>
      <c r="FF165" s="57"/>
      <c r="FG165" s="57"/>
      <c r="FH165" s="57"/>
      <c r="FI165" s="57"/>
      <c r="FJ165" s="57"/>
      <c r="FK165" s="57"/>
      <c r="FL165" s="57"/>
      <c r="FM165" s="57"/>
      <c r="FN165" s="57"/>
      <c r="FO165" s="57"/>
      <c r="FP165" s="57"/>
      <c r="FQ165" s="57"/>
      <c r="FR165" s="57"/>
      <c r="FS165" s="57"/>
      <c r="FT165" s="57"/>
      <c r="FU165" s="57"/>
      <c r="FV165" s="57"/>
      <c r="FW165" s="57"/>
      <c r="FX165" s="57"/>
      <c r="FY165" s="57"/>
      <c r="FZ165" s="57"/>
      <c r="GA165" s="57"/>
      <c r="GB165" s="57"/>
      <c r="GC165" s="57"/>
      <c r="GD165" s="57"/>
      <c r="GE165" s="57"/>
      <c r="GF165" s="57"/>
      <c r="GG165" s="57"/>
      <c r="GH165" s="57"/>
      <c r="GI165" s="57"/>
      <c r="GJ165" s="57"/>
      <c r="GK165" s="57"/>
      <c r="GL165" s="57"/>
      <c r="GM165" s="57"/>
      <c r="GN165" s="57"/>
      <c r="GO165" s="57"/>
      <c r="GP165" s="57"/>
      <c r="GQ165" s="57"/>
      <c r="GR165" s="57"/>
      <c r="GS165" s="57"/>
      <c r="GT165" s="57"/>
      <c r="GU165" s="57"/>
      <c r="GV165" s="57"/>
      <c r="GW165" s="57"/>
      <c r="GX165" s="57"/>
      <c r="GY165" s="57"/>
      <c r="GZ165" s="57"/>
      <c r="HA165" s="57"/>
      <c r="HB165" s="57"/>
      <c r="HC165" s="57"/>
      <c r="HD165" s="57"/>
      <c r="HE165" s="57"/>
      <c r="HF165" s="57"/>
      <c r="HG165" s="57"/>
      <c r="HH165" s="57"/>
      <c r="HI165" s="57"/>
      <c r="HJ165" s="57"/>
      <c r="HK165" s="57"/>
      <c r="HL165" s="57"/>
      <c r="HM165" s="57"/>
      <c r="HN165" s="57"/>
      <c r="HO165" s="57"/>
      <c r="HP165" s="57"/>
      <c r="HQ165" s="57"/>
      <c r="HR165" s="57"/>
      <c r="HS165" s="57"/>
      <c r="HT165" s="57"/>
      <c r="HU165" s="57"/>
      <c r="HV165" s="57"/>
      <c r="HW165" s="57"/>
      <c r="HX165" s="57"/>
      <c r="HY165" s="57"/>
      <c r="HZ165" s="57"/>
      <c r="IA165" s="57"/>
      <c r="IB165" s="57"/>
      <c r="IC165" s="57"/>
      <c r="ID165" s="57"/>
      <c r="IE165" s="57"/>
      <c r="IF165" s="57"/>
    </row>
    <row r="166" spans="1:247" ht="60" x14ac:dyDescent="0.3">
      <c r="A166" s="60"/>
      <c r="B166" s="80" t="s">
        <v>354</v>
      </c>
      <c r="C166" s="114"/>
      <c r="D166" s="170">
        <v>1590</v>
      </c>
      <c r="E166" s="170">
        <v>1590</v>
      </c>
      <c r="F166" s="170">
        <v>1590</v>
      </c>
      <c r="G166" s="81">
        <v>1581</v>
      </c>
      <c r="H166" s="81">
        <v>1581</v>
      </c>
      <c r="I166" s="200"/>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c r="DP166" s="57"/>
      <c r="DQ166" s="57"/>
      <c r="DR166" s="57"/>
      <c r="DS166" s="57"/>
      <c r="DT166" s="57"/>
      <c r="DU166" s="57"/>
      <c r="DV166" s="57"/>
      <c r="DW166" s="57"/>
      <c r="DX166" s="57"/>
      <c r="DY166" s="57"/>
      <c r="DZ166" s="57"/>
      <c r="EA166" s="57"/>
      <c r="EB166" s="57"/>
      <c r="EC166" s="57"/>
      <c r="ED166" s="57"/>
      <c r="EE166" s="57"/>
      <c r="EF166" s="57"/>
      <c r="EG166" s="57"/>
      <c r="EH166" s="57"/>
      <c r="EI166" s="57"/>
      <c r="EJ166" s="57"/>
      <c r="EK166" s="57"/>
      <c r="EL166" s="57"/>
      <c r="EM166" s="57"/>
      <c r="EN166" s="57"/>
      <c r="EO166" s="57"/>
      <c r="EP166" s="57"/>
      <c r="EQ166" s="57"/>
      <c r="ER166" s="57"/>
      <c r="ES166" s="57"/>
      <c r="ET166" s="57"/>
      <c r="EU166" s="57"/>
      <c r="EV166" s="57"/>
      <c r="EW166" s="57"/>
      <c r="EX166" s="57"/>
      <c r="EY166" s="57"/>
      <c r="EZ166" s="57"/>
      <c r="FA166" s="57"/>
      <c r="FB166" s="57"/>
      <c r="FC166" s="57"/>
      <c r="FD166" s="57"/>
      <c r="FE166" s="57"/>
      <c r="FF166" s="57"/>
      <c r="FG166" s="57"/>
      <c r="FH166" s="57"/>
      <c r="FI166" s="57"/>
      <c r="FJ166" s="57"/>
      <c r="FK166" s="57"/>
      <c r="FL166" s="57"/>
      <c r="FM166" s="57"/>
      <c r="FN166" s="57"/>
      <c r="FO166" s="57"/>
      <c r="FP166" s="57"/>
      <c r="FQ166" s="57"/>
      <c r="FR166" s="57"/>
      <c r="FS166" s="57"/>
      <c r="FT166" s="57"/>
      <c r="FU166" s="57"/>
      <c r="FV166" s="57"/>
      <c r="FW166" s="57"/>
      <c r="FX166" s="57"/>
      <c r="FY166" s="57"/>
      <c r="FZ166" s="57"/>
      <c r="GA166" s="57"/>
      <c r="GB166" s="57"/>
      <c r="GC166" s="57"/>
      <c r="GD166" s="57"/>
      <c r="GE166" s="57"/>
      <c r="GF166" s="57"/>
      <c r="GG166" s="57"/>
      <c r="GH166" s="57"/>
      <c r="GI166" s="57"/>
      <c r="GJ166" s="57"/>
      <c r="GK166" s="57"/>
      <c r="GL166" s="57"/>
      <c r="GM166" s="57"/>
      <c r="GN166" s="57"/>
      <c r="GO166" s="57"/>
      <c r="GP166" s="57"/>
      <c r="GQ166" s="57"/>
      <c r="GR166" s="57"/>
      <c r="GS166" s="57"/>
      <c r="GT166" s="57"/>
      <c r="GU166" s="57"/>
      <c r="GV166" s="57"/>
      <c r="GW166" s="57"/>
      <c r="GX166" s="57"/>
      <c r="GY166" s="57"/>
      <c r="GZ166" s="57"/>
      <c r="HA166" s="57"/>
      <c r="HB166" s="57"/>
      <c r="HC166" s="57"/>
      <c r="HD166" s="57"/>
      <c r="HE166" s="57"/>
      <c r="HF166" s="57"/>
      <c r="HG166" s="57"/>
      <c r="HH166" s="57"/>
      <c r="HI166" s="57"/>
      <c r="HJ166" s="57"/>
      <c r="HK166" s="57"/>
      <c r="HL166" s="57"/>
      <c r="HM166" s="57"/>
      <c r="HN166" s="57"/>
      <c r="HO166" s="57"/>
      <c r="HP166" s="57"/>
      <c r="HQ166" s="57"/>
      <c r="HR166" s="57"/>
      <c r="HS166" s="57"/>
      <c r="HT166" s="57"/>
      <c r="HU166" s="57"/>
      <c r="HV166" s="57"/>
      <c r="HW166" s="57"/>
      <c r="HX166" s="57"/>
      <c r="HY166" s="57"/>
      <c r="HZ166" s="57"/>
      <c r="IA166" s="57"/>
      <c r="IB166" s="57"/>
      <c r="IC166" s="57"/>
      <c r="ID166" s="57"/>
      <c r="IE166" s="57"/>
      <c r="IF166" s="57"/>
    </row>
    <row r="167" spans="1:247" ht="45" x14ac:dyDescent="0.3">
      <c r="A167" s="60"/>
      <c r="B167" s="82" t="s">
        <v>468</v>
      </c>
      <c r="C167" s="114"/>
      <c r="D167" s="170">
        <v>0</v>
      </c>
      <c r="E167" s="170">
        <v>0</v>
      </c>
      <c r="F167" s="170">
        <v>0</v>
      </c>
      <c r="G167" s="81">
        <v>0</v>
      </c>
      <c r="H167" s="81">
        <v>0</v>
      </c>
      <c r="I167" s="200"/>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c r="DP167" s="57"/>
      <c r="DQ167" s="57"/>
      <c r="DR167" s="57"/>
      <c r="DS167" s="57"/>
      <c r="DT167" s="57"/>
      <c r="DU167" s="57"/>
      <c r="DV167" s="57"/>
      <c r="DW167" s="57"/>
      <c r="DX167" s="57"/>
      <c r="DY167" s="57"/>
      <c r="DZ167" s="57"/>
      <c r="EA167" s="57"/>
      <c r="EB167" s="57"/>
      <c r="EC167" s="57"/>
      <c r="ED167" s="57"/>
      <c r="EE167" s="57"/>
      <c r="EF167" s="57"/>
      <c r="EG167" s="57"/>
      <c r="EH167" s="57"/>
      <c r="EI167" s="57"/>
      <c r="EJ167" s="57"/>
      <c r="EK167" s="57"/>
      <c r="EL167" s="57"/>
      <c r="EM167" s="57"/>
      <c r="EN167" s="57"/>
      <c r="EO167" s="57"/>
      <c r="EP167" s="57"/>
      <c r="EQ167" s="57"/>
      <c r="ER167" s="57"/>
      <c r="ES167" s="57"/>
      <c r="ET167" s="57"/>
      <c r="EU167" s="57"/>
      <c r="EV167" s="57"/>
      <c r="EW167" s="57"/>
      <c r="EX167" s="57"/>
      <c r="EY167" s="57"/>
      <c r="EZ167" s="57"/>
      <c r="FA167" s="57"/>
      <c r="FB167" s="57"/>
      <c r="FC167" s="57"/>
      <c r="FD167" s="57"/>
      <c r="FE167" s="57"/>
      <c r="FF167" s="57"/>
      <c r="FG167" s="57"/>
      <c r="FH167" s="57"/>
      <c r="FI167" s="57"/>
      <c r="FJ167" s="57"/>
      <c r="FK167" s="57"/>
      <c r="FL167" s="57"/>
      <c r="FM167" s="57"/>
      <c r="FN167" s="57"/>
      <c r="FO167" s="57"/>
      <c r="FP167" s="57"/>
      <c r="FQ167" s="57"/>
      <c r="FR167" s="57"/>
      <c r="FS167" s="57"/>
      <c r="FT167" s="57"/>
      <c r="FU167" s="57"/>
      <c r="FV167" s="57"/>
      <c r="FW167" s="57"/>
      <c r="FX167" s="57"/>
      <c r="FY167" s="57"/>
      <c r="FZ167" s="57"/>
      <c r="GA167" s="57"/>
      <c r="GB167" s="57"/>
      <c r="GC167" s="57"/>
      <c r="GD167" s="57"/>
      <c r="GE167" s="57"/>
      <c r="GF167" s="57"/>
      <c r="GG167" s="57"/>
      <c r="GH167" s="57"/>
      <c r="GI167" s="57"/>
      <c r="GJ167" s="57"/>
      <c r="GK167" s="57"/>
      <c r="GL167" s="57"/>
      <c r="GM167" s="57"/>
      <c r="GN167" s="57"/>
      <c r="GO167" s="57"/>
      <c r="GP167" s="57"/>
      <c r="GQ167" s="57"/>
      <c r="GR167" s="57"/>
      <c r="GS167" s="57"/>
      <c r="GT167" s="57"/>
      <c r="GU167" s="57"/>
      <c r="GV167" s="57"/>
      <c r="GW167" s="57"/>
      <c r="GX167" s="57"/>
      <c r="GY167" s="57"/>
      <c r="GZ167" s="57"/>
      <c r="HA167" s="57"/>
      <c r="HB167" s="57"/>
      <c r="HC167" s="57"/>
      <c r="HD167" s="57"/>
      <c r="HE167" s="57"/>
      <c r="HF167" s="57"/>
      <c r="HG167" s="57"/>
      <c r="HH167" s="57"/>
      <c r="HI167" s="57"/>
      <c r="HJ167" s="57"/>
      <c r="HK167" s="57"/>
      <c r="HL167" s="57"/>
      <c r="HM167" s="57"/>
      <c r="HN167" s="57"/>
      <c r="HO167" s="57"/>
      <c r="HP167" s="57"/>
      <c r="HQ167" s="57"/>
      <c r="HR167" s="57"/>
      <c r="HS167" s="57"/>
      <c r="HT167" s="57"/>
      <c r="HU167" s="57"/>
      <c r="HV167" s="57"/>
      <c r="HW167" s="57"/>
      <c r="HX167" s="57"/>
      <c r="HY167" s="57"/>
      <c r="HZ167" s="57"/>
      <c r="IA167" s="57"/>
      <c r="IB167" s="57"/>
      <c r="IC167" s="57"/>
      <c r="ID167" s="57"/>
      <c r="IE167" s="57"/>
      <c r="IF167" s="57"/>
    </row>
    <row r="168" spans="1:247" ht="30" x14ac:dyDescent="0.3">
      <c r="A168" s="60"/>
      <c r="B168" s="82" t="s">
        <v>385</v>
      </c>
      <c r="C168" s="114">
        <f>C169+C170</f>
        <v>0</v>
      </c>
      <c r="D168" s="114">
        <f t="shared" ref="D168:H168" si="66">D169+D170</f>
        <v>0</v>
      </c>
      <c r="E168" s="114">
        <f t="shared" si="66"/>
        <v>0</v>
      </c>
      <c r="F168" s="114">
        <f t="shared" si="66"/>
        <v>0</v>
      </c>
      <c r="G168" s="114">
        <f t="shared" si="66"/>
        <v>0</v>
      </c>
      <c r="H168" s="114">
        <f t="shared" si="66"/>
        <v>0</v>
      </c>
      <c r="I168" s="200"/>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c r="DP168" s="57"/>
      <c r="DQ168" s="57"/>
      <c r="DR168" s="57"/>
      <c r="DS168" s="57"/>
      <c r="DT168" s="57"/>
      <c r="DU168" s="57"/>
      <c r="DV168" s="57"/>
      <c r="DW168" s="57"/>
      <c r="DX168" s="57"/>
      <c r="DY168" s="57"/>
      <c r="DZ168" s="57"/>
      <c r="EA168" s="57"/>
      <c r="EB168" s="57"/>
      <c r="EC168" s="57"/>
      <c r="ED168" s="57"/>
      <c r="EE168" s="57"/>
      <c r="EF168" s="57"/>
      <c r="EG168" s="57"/>
      <c r="EH168" s="57"/>
      <c r="EI168" s="57"/>
      <c r="EJ168" s="57"/>
      <c r="EK168" s="57"/>
      <c r="EL168" s="57"/>
      <c r="EM168" s="57"/>
      <c r="EN168" s="57"/>
      <c r="EO168" s="57"/>
      <c r="EP168" s="57"/>
      <c r="EQ168" s="57"/>
      <c r="ER168" s="57"/>
      <c r="ES168" s="57"/>
      <c r="ET168" s="57"/>
      <c r="EU168" s="57"/>
      <c r="EV168" s="57"/>
      <c r="EW168" s="57"/>
      <c r="EX168" s="57"/>
      <c r="EY168" s="57"/>
      <c r="EZ168" s="57"/>
      <c r="FA168" s="57"/>
      <c r="FB168" s="57"/>
      <c r="FC168" s="57"/>
      <c r="FD168" s="57"/>
      <c r="FE168" s="57"/>
      <c r="FF168" s="57"/>
      <c r="FG168" s="57"/>
      <c r="FH168" s="57"/>
      <c r="FI168" s="57"/>
      <c r="FJ168" s="57"/>
      <c r="FK168" s="57"/>
      <c r="FL168" s="57"/>
      <c r="FM168" s="57"/>
      <c r="FN168" s="57"/>
      <c r="FO168" s="57"/>
      <c r="FP168" s="57"/>
      <c r="FQ168" s="57"/>
      <c r="FR168" s="57"/>
      <c r="FS168" s="57"/>
      <c r="FT168" s="57"/>
      <c r="FU168" s="57"/>
      <c r="FV168" s="57"/>
      <c r="FW168" s="57"/>
      <c r="FX168" s="57"/>
      <c r="FY168" s="57"/>
      <c r="FZ168" s="57"/>
      <c r="GA168" s="57"/>
      <c r="GB168" s="57"/>
      <c r="GC168" s="57"/>
      <c r="GD168" s="57"/>
      <c r="GE168" s="57"/>
      <c r="GF168" s="57"/>
      <c r="GG168" s="57"/>
      <c r="GH168" s="57"/>
      <c r="GI168" s="57"/>
      <c r="GJ168" s="57"/>
      <c r="GK168" s="57"/>
      <c r="GL168" s="57"/>
      <c r="GM168" s="57"/>
      <c r="GN168" s="57"/>
      <c r="GO168" s="57"/>
      <c r="GP168" s="57"/>
      <c r="GQ168" s="57"/>
      <c r="GR168" s="57"/>
      <c r="GS168" s="57"/>
      <c r="GT168" s="57"/>
      <c r="GU168" s="57"/>
      <c r="GV168" s="57"/>
      <c r="GW168" s="57"/>
      <c r="GX168" s="57"/>
      <c r="GY168" s="57"/>
      <c r="GZ168" s="57"/>
      <c r="HA168" s="57"/>
      <c r="HB168" s="57"/>
      <c r="HC168" s="57"/>
      <c r="HD168" s="57"/>
      <c r="HE168" s="57"/>
      <c r="HF168" s="57"/>
      <c r="HG168" s="57"/>
      <c r="HH168" s="57"/>
      <c r="HI168" s="57"/>
      <c r="HJ168" s="57"/>
      <c r="HK168" s="57"/>
      <c r="HL168" s="57"/>
      <c r="HM168" s="57"/>
      <c r="HN168" s="57"/>
      <c r="HO168" s="57"/>
      <c r="HP168" s="57"/>
      <c r="HQ168" s="57"/>
      <c r="HR168" s="57"/>
      <c r="HS168" s="57"/>
      <c r="HT168" s="57"/>
      <c r="HU168" s="57"/>
      <c r="HV168" s="57"/>
      <c r="HW168" s="57"/>
      <c r="HX168" s="57"/>
      <c r="HY168" s="57"/>
      <c r="HZ168" s="57"/>
      <c r="IA168" s="57"/>
      <c r="IB168" s="57"/>
      <c r="IC168" s="57"/>
      <c r="ID168" s="57"/>
      <c r="IE168" s="57"/>
      <c r="IF168" s="57"/>
      <c r="IG168" s="57"/>
    </row>
    <row r="169" spans="1:247" x14ac:dyDescent="0.3">
      <c r="A169" s="60"/>
      <c r="B169" s="82" t="s">
        <v>352</v>
      </c>
      <c r="C169" s="114"/>
      <c r="D169" s="171">
        <v>0</v>
      </c>
      <c r="E169" s="171">
        <v>0</v>
      </c>
      <c r="F169" s="171">
        <v>0</v>
      </c>
      <c r="G169" s="81">
        <v>0</v>
      </c>
      <c r="H169" s="81">
        <v>0</v>
      </c>
      <c r="I169" s="200"/>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c r="DP169" s="57"/>
      <c r="DQ169" s="57"/>
      <c r="DR169" s="57"/>
      <c r="DS169" s="57"/>
      <c r="DT169" s="57"/>
      <c r="DU169" s="57"/>
      <c r="DV169" s="57"/>
      <c r="DW169" s="57"/>
      <c r="DX169" s="57"/>
      <c r="DY169" s="57"/>
      <c r="DZ169" s="57"/>
      <c r="EA169" s="57"/>
      <c r="EB169" s="57"/>
      <c r="EC169" s="57"/>
      <c r="ED169" s="57"/>
      <c r="EE169" s="57"/>
      <c r="EF169" s="57"/>
      <c r="EG169" s="57"/>
      <c r="EH169" s="57"/>
      <c r="EI169" s="57"/>
      <c r="EJ169" s="57"/>
      <c r="EK169" s="57"/>
      <c r="EL169" s="57"/>
      <c r="EM169" s="57"/>
      <c r="EN169" s="57"/>
      <c r="EO169" s="57"/>
      <c r="EP169" s="57"/>
      <c r="EQ169" s="57"/>
      <c r="ER169" s="57"/>
      <c r="ES169" s="57"/>
      <c r="ET169" s="57"/>
      <c r="EU169" s="57"/>
      <c r="EV169" s="57"/>
      <c r="EW169" s="57"/>
      <c r="EX169" s="57"/>
      <c r="EY169" s="57"/>
      <c r="EZ169" s="57"/>
      <c r="FA169" s="57"/>
      <c r="FB169" s="57"/>
      <c r="FC169" s="57"/>
      <c r="FD169" s="57"/>
      <c r="FE169" s="57"/>
      <c r="FF169" s="57"/>
      <c r="FG169" s="57"/>
      <c r="FH169" s="57"/>
      <c r="FI169" s="57"/>
      <c r="FJ169" s="57"/>
      <c r="FK169" s="57"/>
      <c r="FL169" s="57"/>
      <c r="FM169" s="57"/>
      <c r="FN169" s="57"/>
      <c r="FO169" s="57"/>
      <c r="FP169" s="57"/>
      <c r="FQ169" s="57"/>
      <c r="FR169" s="57"/>
      <c r="FS169" s="57"/>
      <c r="FT169" s="57"/>
      <c r="FU169" s="57"/>
      <c r="FV169" s="57"/>
      <c r="FW169" s="57"/>
      <c r="FX169" s="57"/>
      <c r="FY169" s="57"/>
      <c r="FZ169" s="57"/>
      <c r="GA169" s="57"/>
      <c r="GB169" s="57"/>
      <c r="GC169" s="57"/>
      <c r="GD169" s="57"/>
      <c r="GE169" s="57"/>
      <c r="GF169" s="57"/>
      <c r="GG169" s="57"/>
      <c r="GH169" s="57"/>
      <c r="GI169" s="57"/>
      <c r="GJ169" s="57"/>
      <c r="GK169" s="57"/>
      <c r="GL169" s="57"/>
      <c r="GM169" s="57"/>
      <c r="GN169" s="57"/>
      <c r="GO169" s="57"/>
      <c r="GP169" s="57"/>
      <c r="GQ169" s="57"/>
      <c r="GR169" s="57"/>
      <c r="GS169" s="57"/>
      <c r="GT169" s="57"/>
      <c r="GU169" s="57"/>
      <c r="GV169" s="57"/>
      <c r="GW169" s="57"/>
      <c r="GX169" s="57"/>
      <c r="GY169" s="57"/>
      <c r="GZ169" s="57"/>
      <c r="HA169" s="57"/>
      <c r="HB169" s="57"/>
      <c r="HC169" s="57"/>
      <c r="HD169" s="57"/>
      <c r="HE169" s="57"/>
      <c r="HF169" s="57"/>
      <c r="HG169" s="57"/>
      <c r="HH169" s="57"/>
      <c r="HI169" s="57"/>
      <c r="HJ169" s="57"/>
      <c r="HK169" s="57"/>
      <c r="HL169" s="57"/>
      <c r="HM169" s="57"/>
      <c r="HN169" s="57"/>
      <c r="HO169" s="57"/>
      <c r="HP169" s="57"/>
      <c r="HQ169" s="57"/>
      <c r="HR169" s="57"/>
      <c r="HS169" s="57"/>
      <c r="HT169" s="57"/>
      <c r="HU169" s="57"/>
      <c r="HV169" s="57"/>
      <c r="HW169" s="57"/>
      <c r="HX169" s="57"/>
      <c r="HY169" s="57"/>
      <c r="HZ169" s="57"/>
      <c r="IA169" s="57"/>
      <c r="IB169" s="57"/>
      <c r="IC169" s="57"/>
      <c r="ID169" s="57"/>
      <c r="IE169" s="57"/>
      <c r="IF169" s="57"/>
      <c r="IG169" s="57"/>
    </row>
    <row r="170" spans="1:247" ht="60" x14ac:dyDescent="0.3">
      <c r="A170" s="60"/>
      <c r="B170" s="82" t="s">
        <v>354</v>
      </c>
      <c r="C170" s="114"/>
      <c r="D170" s="171">
        <v>0</v>
      </c>
      <c r="E170" s="171">
        <v>0</v>
      </c>
      <c r="F170" s="171">
        <v>0</v>
      </c>
      <c r="G170" s="81">
        <v>0</v>
      </c>
      <c r="H170" s="81">
        <v>0</v>
      </c>
      <c r="I170" s="200"/>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c r="DP170" s="57"/>
      <c r="DQ170" s="57"/>
      <c r="DR170" s="57"/>
      <c r="DS170" s="57"/>
      <c r="DT170" s="57"/>
      <c r="DU170" s="57"/>
      <c r="DV170" s="57"/>
      <c r="DW170" s="57"/>
      <c r="DX170" s="57"/>
      <c r="DY170" s="57"/>
      <c r="DZ170" s="57"/>
      <c r="EA170" s="57"/>
      <c r="EB170" s="57"/>
      <c r="EC170" s="57"/>
      <c r="ED170" s="57"/>
      <c r="EE170" s="57"/>
      <c r="EF170" s="57"/>
      <c r="EG170" s="57"/>
      <c r="EH170" s="57"/>
      <c r="EI170" s="57"/>
      <c r="EJ170" s="57"/>
      <c r="EK170" s="57"/>
      <c r="EL170" s="57"/>
      <c r="EM170" s="57"/>
      <c r="EN170" s="57"/>
      <c r="EO170" s="57"/>
      <c r="EP170" s="57"/>
      <c r="EQ170" s="57"/>
      <c r="ER170" s="57"/>
      <c r="ES170" s="57"/>
      <c r="ET170" s="57"/>
      <c r="EU170" s="57"/>
      <c r="EV170" s="57"/>
      <c r="EW170" s="57"/>
      <c r="EX170" s="57"/>
      <c r="EY170" s="57"/>
      <c r="EZ170" s="57"/>
      <c r="FA170" s="57"/>
      <c r="FB170" s="57"/>
      <c r="FC170" s="57"/>
      <c r="FD170" s="57"/>
      <c r="FE170" s="57"/>
      <c r="FF170" s="57"/>
      <c r="FG170" s="57"/>
      <c r="FH170" s="57"/>
      <c r="FI170" s="57"/>
      <c r="FJ170" s="57"/>
      <c r="FK170" s="57"/>
      <c r="FL170" s="57"/>
      <c r="FM170" s="57"/>
      <c r="FN170" s="57"/>
      <c r="FO170" s="57"/>
      <c r="FP170" s="57"/>
      <c r="FQ170" s="57"/>
      <c r="FR170" s="57"/>
      <c r="FS170" s="57"/>
      <c r="FT170" s="57"/>
      <c r="FU170" s="57"/>
      <c r="FV170" s="57"/>
      <c r="FW170" s="57"/>
      <c r="FX170" s="57"/>
      <c r="FY170" s="57"/>
      <c r="FZ170" s="57"/>
      <c r="GA170" s="57"/>
      <c r="GB170" s="57"/>
      <c r="GC170" s="57"/>
      <c r="GD170" s="57"/>
      <c r="GE170" s="57"/>
      <c r="GF170" s="57"/>
      <c r="GG170" s="57"/>
      <c r="GH170" s="57"/>
      <c r="GI170" s="57"/>
      <c r="GJ170" s="57"/>
      <c r="GK170" s="57"/>
      <c r="GL170" s="57"/>
      <c r="GM170" s="57"/>
      <c r="GN170" s="57"/>
      <c r="GO170" s="57"/>
      <c r="GP170" s="57"/>
      <c r="GQ170" s="57"/>
      <c r="GR170" s="57"/>
      <c r="GS170" s="57"/>
      <c r="GT170" s="57"/>
      <c r="GU170" s="57"/>
      <c r="GV170" s="57"/>
      <c r="GW170" s="57"/>
      <c r="GX170" s="57"/>
      <c r="GY170" s="57"/>
      <c r="GZ170" s="57"/>
      <c r="HA170" s="57"/>
      <c r="HB170" s="57"/>
      <c r="HC170" s="57"/>
      <c r="HD170" s="57"/>
      <c r="HE170" s="57"/>
      <c r="HF170" s="57"/>
      <c r="HG170" s="57"/>
      <c r="HH170" s="57"/>
      <c r="HI170" s="57"/>
      <c r="HJ170" s="57"/>
      <c r="HK170" s="57"/>
      <c r="HL170" s="57"/>
      <c r="HM170" s="57"/>
      <c r="HN170" s="57"/>
      <c r="HO170" s="57"/>
      <c r="HP170" s="57"/>
      <c r="HQ170" s="57"/>
      <c r="HR170" s="57"/>
      <c r="HS170" s="57"/>
      <c r="HT170" s="57"/>
      <c r="HU170" s="57"/>
      <c r="HV170" s="57"/>
      <c r="HW170" s="57"/>
      <c r="HX170" s="57"/>
      <c r="HY170" s="57"/>
      <c r="HZ170" s="57"/>
      <c r="IA170" s="57"/>
      <c r="IB170" s="57"/>
      <c r="IC170" s="57"/>
      <c r="ID170" s="57"/>
      <c r="IE170" s="57"/>
      <c r="IF170" s="57"/>
      <c r="IG170" s="57"/>
    </row>
    <row r="171" spans="1:247" s="57" customFormat="1" ht="30" x14ac:dyDescent="0.3">
      <c r="A171" s="60"/>
      <c r="B171" s="83" t="s">
        <v>386</v>
      </c>
      <c r="C171" s="114">
        <f t="shared" ref="C171:H171" si="67">C172+C175+C176+C179</f>
        <v>0</v>
      </c>
      <c r="D171" s="114">
        <f t="shared" si="67"/>
        <v>218870</v>
      </c>
      <c r="E171" s="114">
        <f t="shared" si="67"/>
        <v>94990</v>
      </c>
      <c r="F171" s="114">
        <f t="shared" si="67"/>
        <v>94990</v>
      </c>
      <c r="G171" s="114">
        <f t="shared" si="67"/>
        <v>94956</v>
      </c>
      <c r="H171" s="114">
        <f t="shared" si="67"/>
        <v>8968</v>
      </c>
      <c r="I171" s="200"/>
      <c r="IH171" s="44"/>
      <c r="II171" s="44"/>
      <c r="IJ171" s="44"/>
      <c r="IK171" s="44"/>
      <c r="IL171" s="44"/>
      <c r="IM171" s="44"/>
    </row>
    <row r="172" spans="1:247" s="57" customFormat="1" x14ac:dyDescent="0.3">
      <c r="A172" s="60"/>
      <c r="B172" s="84" t="s">
        <v>387</v>
      </c>
      <c r="C172" s="114">
        <f t="shared" ref="C172:H172" si="68">C173+C174</f>
        <v>0</v>
      </c>
      <c r="D172" s="114">
        <f t="shared" si="68"/>
        <v>218870</v>
      </c>
      <c r="E172" s="114">
        <f t="shared" si="68"/>
        <v>94990</v>
      </c>
      <c r="F172" s="114">
        <f t="shared" si="68"/>
        <v>94990</v>
      </c>
      <c r="G172" s="114">
        <f t="shared" si="68"/>
        <v>94956</v>
      </c>
      <c r="H172" s="114">
        <f t="shared" si="68"/>
        <v>8968</v>
      </c>
      <c r="I172" s="200"/>
      <c r="IH172" s="44"/>
      <c r="II172" s="44"/>
      <c r="IJ172" s="44"/>
      <c r="IK172" s="44"/>
      <c r="IL172" s="44"/>
      <c r="IM172" s="44"/>
    </row>
    <row r="173" spans="1:247" x14ac:dyDescent="0.3">
      <c r="A173" s="60"/>
      <c r="B173" s="84" t="s">
        <v>352</v>
      </c>
      <c r="C173" s="114"/>
      <c r="D173" s="172">
        <v>218870</v>
      </c>
      <c r="E173" s="172">
        <v>94990</v>
      </c>
      <c r="F173" s="172">
        <v>94990</v>
      </c>
      <c r="G173" s="81">
        <v>94956</v>
      </c>
      <c r="H173" s="81">
        <v>8968</v>
      </c>
      <c r="I173" s="200"/>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c r="DP173" s="57"/>
      <c r="DQ173" s="57"/>
      <c r="DR173" s="57"/>
      <c r="DS173" s="57"/>
      <c r="DT173" s="57"/>
      <c r="DU173" s="57"/>
      <c r="DV173" s="57"/>
      <c r="DW173" s="57"/>
      <c r="DX173" s="57"/>
      <c r="DY173" s="57"/>
      <c r="DZ173" s="57"/>
      <c r="EA173" s="57"/>
      <c r="EB173" s="57"/>
      <c r="EC173" s="57"/>
      <c r="ED173" s="57"/>
      <c r="EE173" s="57"/>
      <c r="EF173" s="57"/>
      <c r="EG173" s="57"/>
      <c r="EH173" s="57"/>
      <c r="EI173" s="57"/>
      <c r="EJ173" s="57"/>
      <c r="EK173" s="57"/>
      <c r="EL173" s="57"/>
      <c r="EM173" s="57"/>
      <c r="EN173" s="57"/>
      <c r="EO173" s="57"/>
      <c r="EP173" s="57"/>
      <c r="EQ173" s="57"/>
      <c r="ER173" s="57"/>
      <c r="ES173" s="57"/>
      <c r="ET173" s="57"/>
      <c r="EU173" s="57"/>
      <c r="EV173" s="57"/>
      <c r="EW173" s="57"/>
      <c r="EX173" s="57"/>
      <c r="EY173" s="57"/>
      <c r="EZ173" s="57"/>
      <c r="FA173" s="57"/>
      <c r="FB173" s="57"/>
      <c r="FC173" s="57"/>
      <c r="FD173" s="57"/>
      <c r="FE173" s="57"/>
      <c r="FF173" s="57"/>
      <c r="FG173" s="57"/>
      <c r="FH173" s="57"/>
      <c r="FI173" s="57"/>
      <c r="FJ173" s="57"/>
      <c r="FK173" s="57"/>
      <c r="FL173" s="57"/>
      <c r="FM173" s="57"/>
      <c r="FN173" s="57"/>
      <c r="FO173" s="57"/>
      <c r="FP173" s="57"/>
      <c r="FQ173" s="57"/>
      <c r="FR173" s="57"/>
      <c r="FS173" s="57"/>
      <c r="FT173" s="57"/>
      <c r="FU173" s="57"/>
      <c r="FV173" s="57"/>
      <c r="FW173" s="57"/>
      <c r="FX173" s="57"/>
      <c r="FY173" s="57"/>
      <c r="FZ173" s="57"/>
      <c r="GA173" s="57"/>
      <c r="GB173" s="57"/>
      <c r="GC173" s="57"/>
      <c r="GD173" s="57"/>
      <c r="GE173" s="57"/>
      <c r="GF173" s="57"/>
      <c r="GG173" s="57"/>
      <c r="GH173" s="57"/>
      <c r="GI173" s="57"/>
      <c r="GJ173" s="57"/>
      <c r="GK173" s="57"/>
      <c r="GL173" s="57"/>
      <c r="GM173" s="57"/>
      <c r="GN173" s="57"/>
      <c r="GO173" s="57"/>
      <c r="GP173" s="57"/>
      <c r="GQ173" s="57"/>
      <c r="GR173" s="57"/>
      <c r="GS173" s="57"/>
      <c r="GT173" s="57"/>
      <c r="GU173" s="57"/>
      <c r="GV173" s="57"/>
      <c r="GW173" s="57"/>
      <c r="GX173" s="57"/>
      <c r="GY173" s="57"/>
      <c r="GZ173" s="57"/>
      <c r="HA173" s="57"/>
      <c r="HB173" s="57"/>
      <c r="HC173" s="57"/>
      <c r="HD173" s="57"/>
      <c r="HE173" s="57"/>
      <c r="HF173" s="57"/>
      <c r="HG173" s="57"/>
      <c r="HH173" s="57"/>
      <c r="HI173" s="57"/>
      <c r="HJ173" s="57"/>
      <c r="HK173" s="57"/>
      <c r="HL173" s="57"/>
      <c r="HM173" s="57"/>
      <c r="HN173" s="57"/>
      <c r="HO173" s="57"/>
      <c r="HP173" s="57"/>
      <c r="HQ173" s="57"/>
      <c r="HR173" s="57"/>
      <c r="HS173" s="57"/>
      <c r="HT173" s="57"/>
      <c r="HU173" s="57"/>
      <c r="HV173" s="57"/>
      <c r="HW173" s="57"/>
      <c r="HX173" s="57"/>
      <c r="HY173" s="57"/>
      <c r="HZ173" s="57"/>
      <c r="IA173" s="57"/>
      <c r="IB173" s="57"/>
      <c r="IC173" s="57"/>
      <c r="ID173" s="57"/>
      <c r="IE173" s="57"/>
      <c r="IF173" s="57"/>
      <c r="IG173" s="57"/>
      <c r="IH173" s="57"/>
      <c r="II173" s="57"/>
      <c r="IJ173" s="57"/>
      <c r="IK173" s="57"/>
      <c r="IL173" s="57"/>
      <c r="IM173" s="57"/>
    </row>
    <row r="174" spans="1:247" ht="60" x14ac:dyDescent="0.3">
      <c r="A174" s="54"/>
      <c r="B174" s="84" t="s">
        <v>354</v>
      </c>
      <c r="C174" s="114"/>
      <c r="D174" s="172">
        <v>0</v>
      </c>
      <c r="E174" s="172">
        <v>0</v>
      </c>
      <c r="F174" s="172">
        <v>0</v>
      </c>
      <c r="G174" s="81">
        <v>0</v>
      </c>
      <c r="H174" s="81">
        <v>0</v>
      </c>
      <c r="I174" s="200"/>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c r="DP174" s="57"/>
      <c r="DQ174" s="57"/>
      <c r="DR174" s="57"/>
      <c r="DS174" s="57"/>
      <c r="DT174" s="57"/>
      <c r="DU174" s="57"/>
      <c r="DV174" s="57"/>
      <c r="DW174" s="57"/>
      <c r="DX174" s="57"/>
      <c r="DY174" s="57"/>
      <c r="DZ174" s="57"/>
      <c r="EA174" s="57"/>
      <c r="EB174" s="57"/>
      <c r="EC174" s="57"/>
      <c r="ED174" s="57"/>
      <c r="EE174" s="57"/>
      <c r="EF174" s="57"/>
      <c r="EG174" s="57"/>
      <c r="EH174" s="57"/>
      <c r="EI174" s="57"/>
      <c r="EJ174" s="57"/>
      <c r="EK174" s="57"/>
      <c r="EL174" s="57"/>
      <c r="EM174" s="57"/>
      <c r="EN174" s="57"/>
      <c r="EO174" s="57"/>
      <c r="EP174" s="57"/>
      <c r="EQ174" s="57"/>
      <c r="ER174" s="57"/>
      <c r="ES174" s="57"/>
      <c r="ET174" s="57"/>
      <c r="EU174" s="57"/>
      <c r="EV174" s="57"/>
      <c r="EW174" s="57"/>
      <c r="EX174" s="57"/>
      <c r="EY174" s="57"/>
      <c r="EZ174" s="57"/>
      <c r="FA174" s="57"/>
      <c r="FB174" s="57"/>
      <c r="FC174" s="57"/>
      <c r="FD174" s="57"/>
      <c r="FE174" s="57"/>
      <c r="FF174" s="57"/>
      <c r="FG174" s="57"/>
      <c r="FH174" s="57"/>
      <c r="FI174" s="57"/>
      <c r="FJ174" s="57"/>
      <c r="FK174" s="57"/>
      <c r="FL174" s="57"/>
      <c r="FM174" s="57"/>
      <c r="FN174" s="57"/>
      <c r="FO174" s="57"/>
      <c r="FP174" s="57"/>
      <c r="FQ174" s="57"/>
      <c r="FR174" s="57"/>
      <c r="FS174" s="57"/>
      <c r="FT174" s="57"/>
      <c r="FU174" s="57"/>
      <c r="FV174" s="57"/>
      <c r="FW174" s="57"/>
      <c r="FX174" s="57"/>
      <c r="FY174" s="57"/>
      <c r="FZ174" s="57"/>
      <c r="GA174" s="57"/>
      <c r="GB174" s="57"/>
      <c r="GC174" s="57"/>
      <c r="GD174" s="57"/>
      <c r="GE174" s="57"/>
      <c r="GF174" s="57"/>
      <c r="GG174" s="57"/>
      <c r="GH174" s="57"/>
      <c r="GI174" s="57"/>
      <c r="GJ174" s="57"/>
      <c r="GK174" s="57"/>
      <c r="GL174" s="57"/>
      <c r="GM174" s="57"/>
      <c r="GN174" s="57"/>
      <c r="GO174" s="57"/>
      <c r="GP174" s="57"/>
      <c r="GQ174" s="57"/>
      <c r="GR174" s="57"/>
      <c r="GS174" s="57"/>
      <c r="GT174" s="57"/>
      <c r="GU174" s="57"/>
      <c r="GV174" s="57"/>
      <c r="GW174" s="57"/>
      <c r="GX174" s="57"/>
      <c r="GY174" s="57"/>
      <c r="GZ174" s="57"/>
      <c r="HA174" s="57"/>
      <c r="HB174" s="57"/>
      <c r="HC174" s="57"/>
      <c r="HD174" s="57"/>
      <c r="HE174" s="57"/>
      <c r="HF174" s="57"/>
      <c r="HG174" s="57"/>
      <c r="HH174" s="57"/>
      <c r="HI174" s="57"/>
      <c r="HJ174" s="57"/>
      <c r="HK174" s="57"/>
      <c r="HL174" s="57"/>
      <c r="HM174" s="57"/>
      <c r="HN174" s="57"/>
      <c r="HO174" s="57"/>
      <c r="HP174" s="57"/>
      <c r="HQ174" s="57"/>
      <c r="HR174" s="57"/>
      <c r="HS174" s="57"/>
      <c r="HT174" s="57"/>
      <c r="HU174" s="57"/>
      <c r="HV174" s="57"/>
      <c r="HW174" s="57"/>
      <c r="HX174" s="57"/>
      <c r="HY174" s="57"/>
      <c r="HZ174" s="57"/>
      <c r="IA174" s="57"/>
      <c r="IB174" s="57"/>
      <c r="IC174" s="57"/>
      <c r="ID174" s="57"/>
      <c r="IE174" s="57"/>
      <c r="IF174" s="57"/>
      <c r="IG174" s="57"/>
      <c r="IH174" s="57"/>
      <c r="II174" s="57"/>
      <c r="IJ174" s="57"/>
      <c r="IK174" s="57"/>
      <c r="IL174" s="57"/>
      <c r="IM174" s="57"/>
    </row>
    <row r="175" spans="1:247" ht="30" x14ac:dyDescent="0.3">
      <c r="A175" s="54"/>
      <c r="B175" s="84" t="s">
        <v>388</v>
      </c>
      <c r="C175" s="114"/>
      <c r="D175" s="172">
        <v>0</v>
      </c>
      <c r="E175" s="172">
        <v>0</v>
      </c>
      <c r="F175" s="172">
        <v>0</v>
      </c>
      <c r="G175" s="81">
        <v>0</v>
      </c>
      <c r="H175" s="81">
        <v>0</v>
      </c>
      <c r="I175" s="200"/>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c r="DP175" s="57"/>
      <c r="DQ175" s="57"/>
      <c r="DR175" s="57"/>
      <c r="DS175" s="57"/>
      <c r="DT175" s="57"/>
      <c r="DU175" s="57"/>
      <c r="DV175" s="57"/>
      <c r="DW175" s="57"/>
      <c r="DX175" s="57"/>
      <c r="DY175" s="57"/>
      <c r="DZ175" s="57"/>
      <c r="EA175" s="57"/>
      <c r="EB175" s="57"/>
      <c r="EC175" s="57"/>
      <c r="ED175" s="57"/>
      <c r="EE175" s="57"/>
      <c r="EF175" s="57"/>
      <c r="EG175" s="57"/>
      <c r="EH175" s="57"/>
      <c r="EI175" s="57"/>
      <c r="EJ175" s="57"/>
      <c r="EK175" s="57"/>
      <c r="EL175" s="57"/>
      <c r="EM175" s="57"/>
      <c r="EN175" s="57"/>
      <c r="EO175" s="57"/>
      <c r="EP175" s="57"/>
      <c r="EQ175" s="57"/>
      <c r="ER175" s="57"/>
      <c r="ES175" s="57"/>
      <c r="ET175" s="57"/>
      <c r="EU175" s="57"/>
      <c r="EV175" s="57"/>
      <c r="EW175" s="57"/>
      <c r="EX175" s="57"/>
      <c r="EY175" s="57"/>
      <c r="EZ175" s="57"/>
      <c r="FA175" s="57"/>
      <c r="FB175" s="57"/>
      <c r="FC175" s="57"/>
      <c r="FD175" s="57"/>
      <c r="FE175" s="57"/>
      <c r="FF175" s="57"/>
      <c r="FG175" s="57"/>
      <c r="FH175" s="57"/>
      <c r="FI175" s="57"/>
      <c r="FJ175" s="57"/>
      <c r="FK175" s="57"/>
      <c r="FL175" s="57"/>
      <c r="FM175" s="57"/>
      <c r="FN175" s="57"/>
      <c r="FO175" s="57"/>
      <c r="FP175" s="57"/>
      <c r="FQ175" s="57"/>
      <c r="FR175" s="57"/>
      <c r="FS175" s="57"/>
      <c r="FT175" s="57"/>
      <c r="FU175" s="57"/>
      <c r="FV175" s="57"/>
      <c r="FW175" s="57"/>
      <c r="FX175" s="57"/>
      <c r="FY175" s="57"/>
      <c r="FZ175" s="57"/>
      <c r="GA175" s="57"/>
      <c r="GB175" s="57"/>
      <c r="GC175" s="57"/>
      <c r="GD175" s="57"/>
      <c r="GE175" s="57"/>
      <c r="GF175" s="57"/>
      <c r="GG175" s="57"/>
      <c r="GH175" s="57"/>
      <c r="GI175" s="57"/>
      <c r="GJ175" s="57"/>
      <c r="GK175" s="57"/>
      <c r="GL175" s="57"/>
      <c r="GM175" s="57"/>
      <c r="GN175" s="57"/>
      <c r="GO175" s="57"/>
      <c r="GP175" s="57"/>
      <c r="GQ175" s="57"/>
      <c r="GR175" s="57"/>
      <c r="GS175" s="57"/>
      <c r="GT175" s="57"/>
      <c r="GU175" s="57"/>
      <c r="GV175" s="57"/>
      <c r="GW175" s="57"/>
      <c r="GX175" s="57"/>
      <c r="GY175" s="57"/>
      <c r="GZ175" s="57"/>
      <c r="HA175" s="57"/>
      <c r="HB175" s="57"/>
      <c r="HC175" s="57"/>
      <c r="HD175" s="57"/>
      <c r="HE175" s="57"/>
      <c r="HF175" s="57"/>
      <c r="HG175" s="57"/>
      <c r="HH175" s="57"/>
      <c r="HI175" s="57"/>
      <c r="HJ175" s="57"/>
      <c r="HK175" s="57"/>
      <c r="HL175" s="57"/>
      <c r="HM175" s="57"/>
      <c r="HN175" s="57"/>
      <c r="HO175" s="57"/>
      <c r="HP175" s="57"/>
      <c r="HQ175" s="57"/>
      <c r="HR175" s="57"/>
      <c r="HS175" s="57"/>
      <c r="HT175" s="57"/>
      <c r="HU175" s="57"/>
      <c r="HV175" s="57"/>
      <c r="HW175" s="57"/>
      <c r="HX175" s="57"/>
      <c r="HY175" s="57"/>
      <c r="HZ175" s="57"/>
      <c r="IA175" s="57"/>
      <c r="IB175" s="57"/>
      <c r="IC175" s="57"/>
      <c r="ID175" s="57"/>
      <c r="IE175" s="57"/>
      <c r="IF175" s="57"/>
      <c r="IG175" s="57"/>
    </row>
    <row r="176" spans="1:247" x14ac:dyDescent="0.3">
      <c r="A176" s="54"/>
      <c r="B176" s="84" t="s">
        <v>389</v>
      </c>
      <c r="C176" s="114">
        <f t="shared" ref="C176:H176" si="69">C177+C178</f>
        <v>0</v>
      </c>
      <c r="D176" s="114">
        <f t="shared" si="69"/>
        <v>0</v>
      </c>
      <c r="E176" s="114">
        <f t="shared" si="69"/>
        <v>0</v>
      </c>
      <c r="F176" s="114">
        <f t="shared" si="69"/>
        <v>0</v>
      </c>
      <c r="G176" s="114">
        <f t="shared" si="69"/>
        <v>0</v>
      </c>
      <c r="H176" s="114">
        <f t="shared" si="69"/>
        <v>0</v>
      </c>
      <c r="I176" s="200"/>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c r="EJ176" s="57"/>
      <c r="EK176" s="57"/>
      <c r="EL176" s="57"/>
      <c r="EM176" s="57"/>
      <c r="EN176" s="57"/>
      <c r="EO176" s="57"/>
      <c r="EP176" s="57"/>
      <c r="EQ176" s="57"/>
      <c r="ER176" s="57"/>
      <c r="ES176" s="57"/>
      <c r="ET176" s="57"/>
      <c r="EU176" s="57"/>
      <c r="EV176" s="57"/>
      <c r="EW176" s="57"/>
      <c r="EX176" s="57"/>
      <c r="EY176" s="57"/>
      <c r="EZ176" s="57"/>
      <c r="FA176" s="57"/>
      <c r="FB176" s="57"/>
      <c r="FC176" s="57"/>
      <c r="FD176" s="57"/>
      <c r="FE176" s="57"/>
      <c r="FF176" s="57"/>
      <c r="FG176" s="57"/>
      <c r="FH176" s="57"/>
      <c r="FI176" s="57"/>
      <c r="FJ176" s="57"/>
      <c r="FK176" s="57"/>
      <c r="FL176" s="57"/>
      <c r="FM176" s="57"/>
      <c r="FN176" s="57"/>
      <c r="FO176" s="57"/>
      <c r="FP176" s="57"/>
      <c r="FQ176" s="57"/>
      <c r="FR176" s="57"/>
      <c r="FS176" s="57"/>
      <c r="FT176" s="57"/>
      <c r="FU176" s="57"/>
      <c r="FV176" s="57"/>
      <c r="FW176" s="57"/>
      <c r="FX176" s="57"/>
      <c r="FY176" s="57"/>
      <c r="FZ176" s="57"/>
      <c r="GA176" s="57"/>
      <c r="GB176" s="57"/>
      <c r="GC176" s="57"/>
      <c r="GD176" s="57"/>
      <c r="GE176" s="57"/>
      <c r="GF176" s="57"/>
      <c r="GG176" s="57"/>
      <c r="GH176" s="57"/>
      <c r="GI176" s="57"/>
      <c r="GJ176" s="57"/>
      <c r="GK176" s="57"/>
      <c r="GL176" s="57"/>
      <c r="GM176" s="57"/>
      <c r="GN176" s="57"/>
      <c r="GO176" s="57"/>
      <c r="GP176" s="57"/>
      <c r="GQ176" s="57"/>
      <c r="GR176" s="57"/>
      <c r="GS176" s="57"/>
      <c r="GT176" s="57"/>
      <c r="GU176" s="57"/>
      <c r="GV176" s="57"/>
      <c r="GW176" s="57"/>
      <c r="GX176" s="57"/>
      <c r="GY176" s="57"/>
      <c r="GZ176" s="57"/>
      <c r="HA176" s="57"/>
      <c r="HB176" s="57"/>
      <c r="HC176" s="57"/>
      <c r="HD176" s="57"/>
      <c r="HE176" s="57"/>
      <c r="HF176" s="57"/>
      <c r="HG176" s="57"/>
      <c r="HH176" s="57"/>
      <c r="HI176" s="57"/>
      <c r="HJ176" s="57"/>
      <c r="HK176" s="57"/>
      <c r="HL176" s="57"/>
      <c r="HM176" s="57"/>
      <c r="HN176" s="57"/>
      <c r="HO176" s="57"/>
      <c r="HP176" s="57"/>
      <c r="HQ176" s="57"/>
      <c r="HR176" s="57"/>
      <c r="HS176" s="57"/>
      <c r="HT176" s="57"/>
      <c r="HU176" s="57"/>
      <c r="HV176" s="57"/>
      <c r="HW176" s="57"/>
      <c r="HX176" s="57"/>
      <c r="HY176" s="57"/>
      <c r="HZ176" s="57"/>
      <c r="IA176" s="57"/>
      <c r="IB176" s="57"/>
      <c r="IC176" s="57"/>
      <c r="ID176" s="57"/>
      <c r="IE176" s="57"/>
      <c r="IF176" s="57"/>
      <c r="IG176" s="57"/>
    </row>
    <row r="177" spans="1:241" x14ac:dyDescent="0.3">
      <c r="A177" s="54"/>
      <c r="B177" s="84" t="s">
        <v>352</v>
      </c>
      <c r="C177" s="114"/>
      <c r="D177" s="173">
        <v>0</v>
      </c>
      <c r="E177" s="173">
        <v>0</v>
      </c>
      <c r="F177" s="173">
        <v>0</v>
      </c>
      <c r="G177" s="81">
        <v>0</v>
      </c>
      <c r="H177" s="81">
        <v>0</v>
      </c>
      <c r="I177" s="200"/>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c r="DP177" s="57"/>
      <c r="DQ177" s="57"/>
      <c r="DR177" s="57"/>
      <c r="DS177" s="57"/>
      <c r="DT177" s="57"/>
      <c r="DU177" s="57"/>
      <c r="DV177" s="57"/>
      <c r="DW177" s="57"/>
      <c r="DX177" s="57"/>
      <c r="DY177" s="57"/>
      <c r="DZ177" s="57"/>
      <c r="EA177" s="57"/>
      <c r="EB177" s="57"/>
      <c r="EC177" s="57"/>
      <c r="ED177" s="57"/>
      <c r="EE177" s="57"/>
      <c r="EF177" s="57"/>
      <c r="EG177" s="57"/>
      <c r="EH177" s="57"/>
      <c r="EI177" s="57"/>
      <c r="EJ177" s="57"/>
      <c r="EK177" s="57"/>
      <c r="EL177" s="57"/>
      <c r="EM177" s="57"/>
      <c r="EN177" s="57"/>
      <c r="EO177" s="57"/>
      <c r="EP177" s="57"/>
      <c r="EQ177" s="57"/>
      <c r="ER177" s="57"/>
      <c r="ES177" s="57"/>
      <c r="ET177" s="57"/>
      <c r="EU177" s="57"/>
      <c r="EV177" s="57"/>
      <c r="EW177" s="57"/>
      <c r="EX177" s="57"/>
      <c r="EY177" s="57"/>
      <c r="EZ177" s="57"/>
      <c r="FA177" s="57"/>
      <c r="FB177" s="57"/>
      <c r="FC177" s="57"/>
      <c r="FD177" s="57"/>
      <c r="FE177" s="57"/>
      <c r="FF177" s="57"/>
      <c r="FG177" s="57"/>
      <c r="FH177" s="57"/>
      <c r="FI177" s="57"/>
      <c r="FJ177" s="57"/>
      <c r="FK177" s="57"/>
      <c r="FL177" s="57"/>
      <c r="FM177" s="57"/>
      <c r="FN177" s="57"/>
      <c r="FO177" s="57"/>
      <c r="FP177" s="57"/>
      <c r="FQ177" s="57"/>
      <c r="FR177" s="57"/>
      <c r="FS177" s="57"/>
      <c r="FT177" s="57"/>
      <c r="FU177" s="57"/>
      <c r="FV177" s="57"/>
      <c r="FW177" s="57"/>
      <c r="FX177" s="57"/>
      <c r="FY177" s="57"/>
      <c r="FZ177" s="57"/>
      <c r="GA177" s="57"/>
      <c r="GB177" s="57"/>
      <c r="GC177" s="57"/>
      <c r="GD177" s="57"/>
      <c r="GE177" s="57"/>
      <c r="GF177" s="57"/>
      <c r="GG177" s="57"/>
      <c r="GH177" s="57"/>
      <c r="GI177" s="57"/>
      <c r="GJ177" s="57"/>
      <c r="GK177" s="57"/>
      <c r="GL177" s="57"/>
      <c r="GM177" s="57"/>
      <c r="GN177" s="57"/>
      <c r="GO177" s="57"/>
      <c r="GP177" s="57"/>
      <c r="GQ177" s="57"/>
      <c r="GR177" s="57"/>
      <c r="GS177" s="57"/>
      <c r="GT177" s="57"/>
      <c r="GU177" s="57"/>
      <c r="GV177" s="57"/>
      <c r="GW177" s="57"/>
      <c r="GX177" s="57"/>
      <c r="GY177" s="57"/>
      <c r="GZ177" s="57"/>
      <c r="HA177" s="57"/>
      <c r="HB177" s="57"/>
      <c r="HC177" s="57"/>
      <c r="HD177" s="57"/>
      <c r="HE177" s="57"/>
      <c r="HF177" s="57"/>
      <c r="HG177" s="57"/>
      <c r="HH177" s="57"/>
      <c r="HI177" s="57"/>
      <c r="HJ177" s="57"/>
      <c r="HK177" s="57"/>
      <c r="HL177" s="57"/>
      <c r="HM177" s="57"/>
      <c r="HN177" s="57"/>
      <c r="HO177" s="57"/>
      <c r="HP177" s="57"/>
      <c r="HQ177" s="57"/>
      <c r="HR177" s="57"/>
      <c r="HS177" s="57"/>
      <c r="HT177" s="57"/>
      <c r="HU177" s="57"/>
      <c r="HV177" s="57"/>
      <c r="HW177" s="57"/>
      <c r="HX177" s="57"/>
      <c r="HY177" s="57"/>
      <c r="HZ177" s="57"/>
      <c r="IA177" s="57"/>
      <c r="IB177" s="57"/>
      <c r="IC177" s="57"/>
      <c r="ID177" s="57"/>
      <c r="IE177" s="57"/>
      <c r="IF177" s="57"/>
      <c r="IG177" s="57"/>
    </row>
    <row r="178" spans="1:241" ht="60" x14ac:dyDescent="0.3">
      <c r="A178" s="60"/>
      <c r="B178" s="84" t="s">
        <v>354</v>
      </c>
      <c r="C178" s="114"/>
      <c r="D178" s="173">
        <v>0</v>
      </c>
      <c r="E178" s="173">
        <v>0</v>
      </c>
      <c r="F178" s="173">
        <v>0</v>
      </c>
      <c r="G178" s="81">
        <v>0</v>
      </c>
      <c r="H178" s="81">
        <v>0</v>
      </c>
      <c r="I178" s="200"/>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c r="DP178" s="57"/>
      <c r="DQ178" s="57"/>
      <c r="DR178" s="57"/>
      <c r="DS178" s="57"/>
      <c r="DT178" s="57"/>
      <c r="DU178" s="57"/>
      <c r="DV178" s="57"/>
      <c r="DW178" s="57"/>
      <c r="DX178" s="57"/>
      <c r="DY178" s="57"/>
      <c r="DZ178" s="57"/>
      <c r="EA178" s="57"/>
      <c r="EB178" s="57"/>
      <c r="EC178" s="57"/>
      <c r="ED178" s="57"/>
      <c r="EE178" s="57"/>
      <c r="EF178" s="57"/>
      <c r="EG178" s="57"/>
      <c r="EH178" s="57"/>
      <c r="EI178" s="57"/>
      <c r="EJ178" s="57"/>
      <c r="EK178" s="57"/>
      <c r="EL178" s="57"/>
      <c r="EM178" s="57"/>
      <c r="EN178" s="57"/>
      <c r="EO178" s="57"/>
      <c r="EP178" s="57"/>
      <c r="EQ178" s="57"/>
      <c r="ER178" s="57"/>
      <c r="ES178" s="57"/>
      <c r="ET178" s="57"/>
      <c r="EU178" s="57"/>
      <c r="EV178" s="57"/>
      <c r="EW178" s="57"/>
      <c r="EX178" s="57"/>
      <c r="EY178" s="57"/>
      <c r="EZ178" s="57"/>
      <c r="FA178" s="57"/>
      <c r="FB178" s="57"/>
      <c r="FC178" s="57"/>
      <c r="FD178" s="57"/>
      <c r="FE178" s="57"/>
      <c r="FF178" s="57"/>
      <c r="FG178" s="57"/>
      <c r="FH178" s="57"/>
      <c r="FI178" s="57"/>
      <c r="FJ178" s="57"/>
      <c r="FK178" s="57"/>
      <c r="FL178" s="57"/>
      <c r="FM178" s="57"/>
      <c r="FN178" s="57"/>
      <c r="FO178" s="57"/>
      <c r="FP178" s="57"/>
      <c r="FQ178" s="57"/>
      <c r="FR178" s="57"/>
      <c r="FS178" s="57"/>
      <c r="FT178" s="57"/>
      <c r="FU178" s="57"/>
      <c r="FV178" s="57"/>
      <c r="FW178" s="57"/>
      <c r="FX178" s="57"/>
      <c r="FY178" s="57"/>
      <c r="FZ178" s="57"/>
      <c r="GA178" s="57"/>
      <c r="GB178" s="57"/>
      <c r="GC178" s="57"/>
      <c r="GD178" s="57"/>
      <c r="GE178" s="57"/>
      <c r="GF178" s="57"/>
      <c r="GG178" s="57"/>
      <c r="GH178" s="57"/>
      <c r="GI178" s="57"/>
      <c r="GJ178" s="57"/>
      <c r="GK178" s="57"/>
      <c r="GL178" s="57"/>
      <c r="GM178" s="57"/>
      <c r="GN178" s="57"/>
      <c r="GO178" s="57"/>
      <c r="GP178" s="57"/>
      <c r="GQ178" s="57"/>
      <c r="GR178" s="57"/>
      <c r="GS178" s="57"/>
      <c r="GT178" s="57"/>
      <c r="GU178" s="57"/>
      <c r="GV178" s="57"/>
      <c r="GW178" s="57"/>
      <c r="GX178" s="57"/>
      <c r="GY178" s="57"/>
      <c r="GZ178" s="57"/>
      <c r="HA178" s="57"/>
      <c r="HB178" s="57"/>
      <c r="HC178" s="57"/>
      <c r="HD178" s="57"/>
      <c r="HE178" s="57"/>
      <c r="HF178" s="57"/>
      <c r="HG178" s="57"/>
      <c r="HH178" s="57"/>
      <c r="HI178" s="57"/>
      <c r="HJ178" s="57"/>
      <c r="HK178" s="57"/>
      <c r="HL178" s="57"/>
      <c r="HM178" s="57"/>
      <c r="HN178" s="57"/>
      <c r="HO178" s="57"/>
      <c r="HP178" s="57"/>
      <c r="HQ178" s="57"/>
      <c r="HR178" s="57"/>
      <c r="HS178" s="57"/>
      <c r="HT178" s="57"/>
      <c r="HU178" s="57"/>
      <c r="HV178" s="57"/>
      <c r="HW178" s="57"/>
      <c r="HX178" s="57"/>
      <c r="HY178" s="57"/>
      <c r="HZ178" s="57"/>
      <c r="IA178" s="57"/>
      <c r="IB178" s="57"/>
      <c r="IC178" s="57"/>
      <c r="ID178" s="57"/>
      <c r="IE178" s="57"/>
      <c r="IF178" s="57"/>
      <c r="IG178" s="57"/>
    </row>
    <row r="179" spans="1:241" ht="30" customHeight="1" x14ac:dyDescent="0.3">
      <c r="A179" s="60"/>
      <c r="B179" s="84" t="s">
        <v>390</v>
      </c>
      <c r="C179" s="114"/>
      <c r="D179" s="173">
        <v>0</v>
      </c>
      <c r="E179" s="173">
        <v>0</v>
      </c>
      <c r="F179" s="173">
        <v>0</v>
      </c>
      <c r="G179" s="81">
        <v>0</v>
      </c>
      <c r="H179" s="81">
        <v>0</v>
      </c>
      <c r="I179" s="200"/>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c r="DP179" s="57"/>
      <c r="DQ179" s="57"/>
      <c r="DR179" s="57"/>
      <c r="DS179" s="57"/>
      <c r="DT179" s="57"/>
      <c r="DU179" s="57"/>
      <c r="DV179" s="57"/>
      <c r="DW179" s="57"/>
      <c r="DX179" s="57"/>
      <c r="DY179" s="57"/>
      <c r="DZ179" s="57"/>
      <c r="EA179" s="57"/>
      <c r="EB179" s="57"/>
      <c r="EC179" s="57"/>
      <c r="ED179" s="57"/>
      <c r="EE179" s="57"/>
      <c r="EF179" s="57"/>
      <c r="EG179" s="57"/>
      <c r="EH179" s="57"/>
      <c r="EI179" s="57"/>
      <c r="EJ179" s="57"/>
      <c r="EK179" s="57"/>
      <c r="EL179" s="57"/>
      <c r="EM179" s="57"/>
      <c r="EN179" s="57"/>
      <c r="EO179" s="57"/>
      <c r="EP179" s="57"/>
      <c r="EQ179" s="57"/>
      <c r="ER179" s="57"/>
      <c r="ES179" s="57"/>
      <c r="ET179" s="57"/>
      <c r="EU179" s="57"/>
      <c r="EV179" s="57"/>
      <c r="EW179" s="57"/>
      <c r="EX179" s="57"/>
      <c r="EY179" s="57"/>
      <c r="EZ179" s="57"/>
      <c r="FA179" s="57"/>
      <c r="FB179" s="57"/>
      <c r="FC179" s="57"/>
      <c r="FD179" s="57"/>
      <c r="FE179" s="57"/>
      <c r="FF179" s="57"/>
      <c r="FG179" s="57"/>
      <c r="FH179" s="57"/>
      <c r="FI179" s="57"/>
      <c r="FJ179" s="57"/>
      <c r="FK179" s="57"/>
      <c r="FL179" s="57"/>
      <c r="FM179" s="57"/>
      <c r="FN179" s="57"/>
      <c r="FO179" s="57"/>
      <c r="FP179" s="57"/>
      <c r="FQ179" s="57"/>
      <c r="FR179" s="57"/>
      <c r="FS179" s="57"/>
      <c r="FT179" s="57"/>
      <c r="FU179" s="57"/>
      <c r="FV179" s="57"/>
      <c r="FW179" s="57"/>
      <c r="FX179" s="57"/>
      <c r="FY179" s="57"/>
      <c r="FZ179" s="57"/>
      <c r="GA179" s="57"/>
      <c r="GB179" s="57"/>
      <c r="GC179" s="57"/>
      <c r="GD179" s="57"/>
      <c r="GE179" s="57"/>
      <c r="GF179" s="57"/>
      <c r="GG179" s="57"/>
      <c r="GH179" s="57"/>
      <c r="GI179" s="57"/>
      <c r="GJ179" s="57"/>
      <c r="GK179" s="57"/>
      <c r="GL179" s="57"/>
      <c r="GM179" s="57"/>
      <c r="GN179" s="57"/>
      <c r="GO179" s="57"/>
      <c r="GP179" s="57"/>
      <c r="GQ179" s="57"/>
      <c r="GR179" s="57"/>
      <c r="GS179" s="57"/>
      <c r="GT179" s="57"/>
      <c r="GU179" s="57"/>
      <c r="GV179" s="57"/>
      <c r="GW179" s="57"/>
      <c r="GX179" s="57"/>
      <c r="GY179" s="57"/>
      <c r="GZ179" s="57"/>
      <c r="HA179" s="57"/>
      <c r="HB179" s="57"/>
      <c r="HC179" s="57"/>
      <c r="HD179" s="57"/>
      <c r="HE179" s="57"/>
      <c r="HF179" s="57"/>
      <c r="HG179" s="57"/>
      <c r="HH179" s="57"/>
      <c r="HI179" s="57"/>
      <c r="HJ179" s="57"/>
      <c r="HK179" s="57"/>
      <c r="HL179" s="57"/>
      <c r="HM179" s="57"/>
      <c r="HN179" s="57"/>
      <c r="HO179" s="57"/>
      <c r="HP179" s="57"/>
      <c r="HQ179" s="57"/>
      <c r="HR179" s="57"/>
      <c r="HS179" s="57"/>
      <c r="HT179" s="57"/>
      <c r="HU179" s="57"/>
      <c r="HV179" s="57"/>
      <c r="HW179" s="57"/>
      <c r="HX179" s="57"/>
      <c r="HY179" s="57"/>
      <c r="HZ179" s="57"/>
      <c r="IA179" s="57"/>
      <c r="IB179" s="57"/>
      <c r="IC179" s="57"/>
      <c r="ID179" s="57"/>
      <c r="IE179" s="57"/>
      <c r="IF179" s="57"/>
      <c r="IG179" s="57"/>
    </row>
    <row r="180" spans="1:241" ht="16.5" customHeight="1" x14ac:dyDescent="0.3">
      <c r="A180" s="60"/>
      <c r="B180" s="64" t="s">
        <v>345</v>
      </c>
      <c r="C180" s="114"/>
      <c r="D180" s="173">
        <v>0</v>
      </c>
      <c r="E180" s="173">
        <v>0</v>
      </c>
      <c r="F180" s="173">
        <v>0</v>
      </c>
      <c r="G180" s="81">
        <v>0</v>
      </c>
      <c r="H180" s="81">
        <v>0</v>
      </c>
      <c r="I180" s="200"/>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c r="DP180" s="57"/>
      <c r="DQ180" s="57"/>
      <c r="DR180" s="57"/>
      <c r="DS180" s="57"/>
      <c r="DT180" s="57"/>
      <c r="DU180" s="57"/>
      <c r="DV180" s="57"/>
      <c r="DW180" s="57"/>
      <c r="DX180" s="57"/>
      <c r="DY180" s="57"/>
      <c r="DZ180" s="57"/>
      <c r="EA180" s="57"/>
      <c r="EB180" s="57"/>
      <c r="EC180" s="57"/>
      <c r="ED180" s="57"/>
      <c r="EE180" s="57"/>
      <c r="EF180" s="57"/>
      <c r="EG180" s="57"/>
      <c r="EH180" s="57"/>
      <c r="EI180" s="57"/>
      <c r="EJ180" s="57"/>
      <c r="EK180" s="57"/>
      <c r="EL180" s="57"/>
      <c r="EM180" s="57"/>
      <c r="EN180" s="57"/>
      <c r="EO180" s="57"/>
      <c r="EP180" s="57"/>
      <c r="EQ180" s="57"/>
      <c r="ER180" s="57"/>
      <c r="ES180" s="57"/>
      <c r="ET180" s="57"/>
      <c r="EU180" s="57"/>
      <c r="EV180" s="57"/>
      <c r="EW180" s="57"/>
      <c r="EX180" s="57"/>
      <c r="EY180" s="57"/>
      <c r="EZ180" s="57"/>
      <c r="FA180" s="57"/>
      <c r="FB180" s="57"/>
      <c r="FC180" s="57"/>
      <c r="FD180" s="57"/>
      <c r="FE180" s="57"/>
      <c r="FF180" s="57"/>
      <c r="FG180" s="57"/>
      <c r="FH180" s="57"/>
      <c r="FI180" s="57"/>
      <c r="FJ180" s="57"/>
      <c r="FK180" s="57"/>
      <c r="FL180" s="57"/>
      <c r="FM180" s="57"/>
      <c r="FN180" s="57"/>
      <c r="FO180" s="57"/>
      <c r="FP180" s="57"/>
      <c r="FQ180" s="57"/>
      <c r="FR180" s="57"/>
      <c r="FS180" s="57"/>
      <c r="FT180" s="57"/>
      <c r="FU180" s="57"/>
      <c r="FV180" s="57"/>
      <c r="FW180" s="57"/>
      <c r="FX180" s="57"/>
      <c r="FY180" s="57"/>
      <c r="FZ180" s="57"/>
      <c r="GA180" s="57"/>
      <c r="GB180" s="57"/>
      <c r="GC180" s="57"/>
      <c r="GD180" s="57"/>
      <c r="GE180" s="57"/>
      <c r="GF180" s="57"/>
      <c r="GG180" s="57"/>
      <c r="GH180" s="57"/>
      <c r="GI180" s="57"/>
      <c r="GJ180" s="57"/>
      <c r="GK180" s="57"/>
      <c r="GL180" s="57"/>
      <c r="GM180" s="57"/>
      <c r="GN180" s="57"/>
      <c r="GO180" s="57"/>
      <c r="GP180" s="57"/>
      <c r="GQ180" s="57"/>
      <c r="GR180" s="57"/>
      <c r="GS180" s="57"/>
      <c r="GT180" s="57"/>
      <c r="GU180" s="57"/>
      <c r="GV180" s="57"/>
      <c r="GW180" s="57"/>
      <c r="GX180" s="57"/>
      <c r="GY180" s="57"/>
      <c r="GZ180" s="57"/>
      <c r="HA180" s="57"/>
      <c r="HB180" s="57"/>
      <c r="HC180" s="57"/>
      <c r="HD180" s="57"/>
      <c r="HE180" s="57"/>
      <c r="HF180" s="57"/>
      <c r="HG180" s="57"/>
      <c r="HH180" s="57"/>
      <c r="HI180" s="57"/>
      <c r="HJ180" s="57"/>
      <c r="HK180" s="57"/>
      <c r="HL180" s="57"/>
      <c r="HM180" s="57"/>
      <c r="HN180" s="57"/>
      <c r="HO180" s="57"/>
      <c r="HP180" s="57"/>
      <c r="HQ180" s="57"/>
      <c r="HR180" s="57"/>
      <c r="HS180" s="57"/>
      <c r="HT180" s="57"/>
      <c r="HU180" s="57"/>
      <c r="HV180" s="57"/>
      <c r="HW180" s="57"/>
      <c r="HX180" s="57"/>
      <c r="HY180" s="57"/>
      <c r="HZ180" s="57"/>
      <c r="IA180" s="57"/>
      <c r="IB180" s="57"/>
      <c r="IC180" s="57"/>
      <c r="ID180" s="57"/>
      <c r="IE180" s="57"/>
      <c r="IF180" s="57"/>
      <c r="IG180" s="57"/>
    </row>
    <row r="181" spans="1:241" x14ac:dyDescent="0.3">
      <c r="A181" s="54" t="s">
        <v>391</v>
      </c>
      <c r="B181" s="122" t="s">
        <v>392</v>
      </c>
      <c r="C181" s="112">
        <f>C182+C183+C184</f>
        <v>0</v>
      </c>
      <c r="D181" s="112">
        <f t="shared" ref="D181:H181" si="70">D182+D183+D184</f>
        <v>32623450</v>
      </c>
      <c r="E181" s="112">
        <f t="shared" si="70"/>
        <v>33479730</v>
      </c>
      <c r="F181" s="112">
        <f t="shared" si="70"/>
        <v>33479730</v>
      </c>
      <c r="G181" s="112">
        <f t="shared" si="70"/>
        <v>33479661</v>
      </c>
      <c r="H181" s="112">
        <f t="shared" si="70"/>
        <v>2897762</v>
      </c>
      <c r="I181" s="200"/>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c r="DP181" s="57"/>
      <c r="DQ181" s="57"/>
      <c r="DR181" s="57"/>
      <c r="DS181" s="57"/>
      <c r="DT181" s="57"/>
      <c r="DU181" s="57"/>
      <c r="DV181" s="57"/>
      <c r="DW181" s="57"/>
      <c r="DX181" s="57"/>
      <c r="DY181" s="57"/>
      <c r="DZ181" s="57"/>
      <c r="EA181" s="57"/>
      <c r="EB181" s="57"/>
      <c r="EC181" s="57"/>
      <c r="ED181" s="57"/>
      <c r="EE181" s="57"/>
      <c r="EF181" s="57"/>
      <c r="EG181" s="57"/>
      <c r="EH181" s="57"/>
      <c r="EI181" s="57"/>
      <c r="EJ181" s="57"/>
      <c r="EK181" s="57"/>
      <c r="EL181" s="57"/>
      <c r="EM181" s="57"/>
      <c r="EN181" s="57"/>
      <c r="EO181" s="57"/>
      <c r="EP181" s="57"/>
      <c r="EQ181" s="57"/>
      <c r="ER181" s="57"/>
      <c r="ES181" s="57"/>
      <c r="ET181" s="57"/>
      <c r="EU181" s="57"/>
      <c r="EV181" s="57"/>
      <c r="EW181" s="57"/>
      <c r="EX181" s="57"/>
      <c r="EY181" s="57"/>
      <c r="EZ181" s="57"/>
      <c r="FA181" s="57"/>
      <c r="FB181" s="57"/>
      <c r="FC181" s="57"/>
      <c r="FD181" s="57"/>
      <c r="FE181" s="57"/>
      <c r="FF181" s="57"/>
      <c r="FG181" s="57"/>
      <c r="FH181" s="57"/>
      <c r="FI181" s="57"/>
      <c r="FJ181" s="57"/>
      <c r="FK181" s="57"/>
      <c r="FL181" s="57"/>
      <c r="FM181" s="57"/>
      <c r="FN181" s="57"/>
      <c r="FO181" s="57"/>
      <c r="FP181" s="57"/>
      <c r="FQ181" s="57"/>
      <c r="FR181" s="57"/>
      <c r="FS181" s="57"/>
      <c r="FT181" s="57"/>
      <c r="FU181" s="57"/>
      <c r="FV181" s="57"/>
      <c r="FW181" s="57"/>
      <c r="FX181" s="57"/>
      <c r="FY181" s="57"/>
      <c r="FZ181" s="57"/>
      <c r="GA181" s="57"/>
      <c r="GB181" s="57"/>
      <c r="GC181" s="57"/>
      <c r="GD181" s="57"/>
      <c r="GE181" s="57"/>
      <c r="GF181" s="57"/>
      <c r="GG181" s="57"/>
      <c r="GH181" s="57"/>
      <c r="GI181" s="57"/>
      <c r="GJ181" s="57"/>
      <c r="GK181" s="57"/>
      <c r="GL181" s="57"/>
      <c r="GM181" s="57"/>
      <c r="GN181" s="57"/>
      <c r="GO181" s="57"/>
      <c r="GP181" s="57"/>
      <c r="GQ181" s="57"/>
      <c r="GR181" s="57"/>
      <c r="GS181" s="57"/>
      <c r="GT181" s="57"/>
      <c r="GU181" s="57"/>
      <c r="GV181" s="57"/>
      <c r="GW181" s="57"/>
      <c r="GX181" s="57"/>
      <c r="GY181" s="57"/>
      <c r="GZ181" s="57"/>
      <c r="HA181" s="57"/>
      <c r="HB181" s="57"/>
      <c r="HC181" s="57"/>
      <c r="HD181" s="57"/>
      <c r="HE181" s="57"/>
      <c r="HF181" s="57"/>
      <c r="HG181" s="57"/>
      <c r="HH181" s="57"/>
      <c r="HI181" s="57"/>
      <c r="HJ181" s="57"/>
      <c r="HK181" s="57"/>
      <c r="HL181" s="57"/>
      <c r="HM181" s="57"/>
      <c r="HN181" s="57"/>
      <c r="HO181" s="57"/>
      <c r="HP181" s="57"/>
      <c r="HQ181" s="57"/>
      <c r="HR181" s="57"/>
      <c r="HS181" s="57"/>
      <c r="HT181" s="57"/>
      <c r="HU181" s="57"/>
      <c r="HV181" s="57"/>
      <c r="HW181" s="57"/>
      <c r="HX181" s="57"/>
      <c r="HY181" s="57"/>
      <c r="HZ181" s="57"/>
      <c r="IA181" s="57"/>
      <c r="IB181" s="57"/>
      <c r="IC181" s="57"/>
      <c r="ID181" s="57"/>
      <c r="IE181" s="57"/>
      <c r="IF181" s="57"/>
      <c r="IG181" s="57"/>
    </row>
    <row r="182" spans="1:241" ht="16.5" customHeight="1" x14ac:dyDescent="0.3">
      <c r="A182" s="54"/>
      <c r="B182" s="64" t="s">
        <v>352</v>
      </c>
      <c r="C182" s="112"/>
      <c r="D182" s="174">
        <v>32351520</v>
      </c>
      <c r="E182" s="174">
        <v>33207790</v>
      </c>
      <c r="F182" s="174">
        <v>33207790</v>
      </c>
      <c r="G182" s="63">
        <v>33207779</v>
      </c>
      <c r="H182" s="63">
        <v>2868026</v>
      </c>
      <c r="I182" s="200"/>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c r="DP182" s="57"/>
      <c r="DQ182" s="57"/>
      <c r="DR182" s="57"/>
      <c r="DS182" s="57"/>
      <c r="DT182" s="57"/>
      <c r="DU182" s="57"/>
      <c r="DV182" s="57"/>
      <c r="DW182" s="57"/>
      <c r="DX182" s="57"/>
      <c r="DY182" s="57"/>
      <c r="DZ182" s="57"/>
      <c r="EA182" s="57"/>
      <c r="EB182" s="57"/>
      <c r="EC182" s="57"/>
      <c r="ED182" s="57"/>
      <c r="EE182" s="57"/>
      <c r="EF182" s="57"/>
      <c r="EG182" s="57"/>
      <c r="EH182" s="57"/>
      <c r="EI182" s="57"/>
      <c r="EJ182" s="57"/>
      <c r="EK182" s="57"/>
      <c r="EL182" s="57"/>
      <c r="EM182" s="57"/>
      <c r="EN182" s="57"/>
      <c r="EO182" s="57"/>
      <c r="EP182" s="57"/>
      <c r="EQ182" s="57"/>
      <c r="ER182" s="57"/>
      <c r="ES182" s="57"/>
      <c r="ET182" s="57"/>
      <c r="EU182" s="57"/>
      <c r="EV182" s="57"/>
      <c r="EW182" s="57"/>
      <c r="EX182" s="57"/>
      <c r="EY182" s="57"/>
      <c r="EZ182" s="57"/>
      <c r="FA182" s="57"/>
      <c r="FB182" s="57"/>
      <c r="FC182" s="57"/>
      <c r="FD182" s="57"/>
      <c r="FE182" s="57"/>
      <c r="FF182" s="57"/>
      <c r="FG182" s="57"/>
      <c r="FH182" s="57"/>
      <c r="FI182" s="57"/>
      <c r="FJ182" s="57"/>
      <c r="FK182" s="57"/>
      <c r="FL182" s="57"/>
      <c r="FM182" s="57"/>
      <c r="FN182" s="57"/>
      <c r="FO182" s="57"/>
      <c r="FP182" s="57"/>
      <c r="FQ182" s="57"/>
      <c r="FR182" s="57"/>
      <c r="FS182" s="57"/>
      <c r="FT182" s="57"/>
      <c r="FU182" s="57"/>
      <c r="FV182" s="57"/>
      <c r="FW182" s="57"/>
      <c r="FX182" s="57"/>
      <c r="FY182" s="57"/>
      <c r="FZ182" s="57"/>
      <c r="GA182" s="57"/>
      <c r="GB182" s="57"/>
      <c r="GC182" s="57"/>
      <c r="GD182" s="57"/>
      <c r="GE182" s="57"/>
      <c r="GF182" s="57"/>
      <c r="GG182" s="57"/>
      <c r="GH182" s="57"/>
      <c r="GI182" s="57"/>
      <c r="GJ182" s="57"/>
      <c r="GK182" s="57"/>
      <c r="GL182" s="57"/>
      <c r="GM182" s="57"/>
      <c r="GN182" s="57"/>
      <c r="GO182" s="57"/>
      <c r="GP182" s="57"/>
      <c r="GQ182" s="57"/>
      <c r="GR182" s="57"/>
      <c r="GS182" s="57"/>
      <c r="GT182" s="57"/>
      <c r="GU182" s="57"/>
      <c r="GV182" s="57"/>
      <c r="GW182" s="57"/>
      <c r="GX182" s="57"/>
      <c r="GY182" s="57"/>
      <c r="GZ182" s="57"/>
      <c r="HA182" s="57"/>
      <c r="HB182" s="57"/>
      <c r="HC182" s="57"/>
      <c r="HD182" s="57"/>
      <c r="HE182" s="57"/>
      <c r="HF182" s="57"/>
      <c r="HG182" s="57"/>
      <c r="HH182" s="57"/>
      <c r="HI182" s="57"/>
      <c r="HJ182" s="57"/>
      <c r="HK182" s="57"/>
      <c r="HL182" s="57"/>
      <c r="HM182" s="57"/>
      <c r="HN182" s="57"/>
      <c r="HO182" s="57"/>
      <c r="HP182" s="57"/>
      <c r="HQ182" s="57"/>
      <c r="HR182" s="57"/>
      <c r="HS182" s="57"/>
      <c r="HT182" s="57"/>
      <c r="HU182" s="57"/>
      <c r="HV182" s="57"/>
      <c r="HW182" s="57"/>
      <c r="HX182" s="57"/>
      <c r="HY182" s="57"/>
      <c r="HZ182" s="57"/>
      <c r="IA182" s="57"/>
      <c r="IB182" s="57"/>
      <c r="IC182" s="57"/>
      <c r="ID182" s="57"/>
      <c r="IE182" s="57"/>
      <c r="IF182" s="57"/>
      <c r="IG182" s="57"/>
    </row>
    <row r="183" spans="1:241" ht="60" x14ac:dyDescent="0.3">
      <c r="A183" s="54"/>
      <c r="B183" s="64" t="s">
        <v>354</v>
      </c>
      <c r="C183" s="112"/>
      <c r="D183" s="174">
        <v>271930</v>
      </c>
      <c r="E183" s="174">
        <v>271940</v>
      </c>
      <c r="F183" s="174">
        <v>271940</v>
      </c>
      <c r="G183" s="63">
        <v>271882</v>
      </c>
      <c r="H183" s="63">
        <v>29736</v>
      </c>
      <c r="I183" s="200"/>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c r="DP183" s="57"/>
      <c r="DQ183" s="57"/>
      <c r="DR183" s="57"/>
      <c r="DS183" s="57"/>
      <c r="DT183" s="57"/>
      <c r="DU183" s="57"/>
      <c r="DV183" s="57"/>
      <c r="DW183" s="57"/>
      <c r="DX183" s="57"/>
      <c r="DY183" s="57"/>
      <c r="DZ183" s="57"/>
      <c r="EA183" s="57"/>
      <c r="EB183" s="57"/>
      <c r="EC183" s="57"/>
      <c r="ED183" s="57"/>
      <c r="EE183" s="57"/>
      <c r="EF183" s="57"/>
      <c r="EG183" s="57"/>
      <c r="EH183" s="57"/>
      <c r="EI183" s="57"/>
      <c r="EJ183" s="57"/>
      <c r="EK183" s="57"/>
      <c r="EL183" s="57"/>
      <c r="EM183" s="57"/>
      <c r="EN183" s="57"/>
      <c r="EO183" s="57"/>
      <c r="EP183" s="57"/>
      <c r="EQ183" s="57"/>
      <c r="ER183" s="57"/>
      <c r="ES183" s="57"/>
      <c r="ET183" s="57"/>
      <c r="EU183" s="57"/>
      <c r="EV183" s="57"/>
      <c r="EW183" s="57"/>
      <c r="EX183" s="57"/>
      <c r="EY183" s="57"/>
      <c r="EZ183" s="57"/>
      <c r="FA183" s="57"/>
      <c r="FB183" s="57"/>
      <c r="FC183" s="57"/>
      <c r="FD183" s="57"/>
      <c r="FE183" s="57"/>
      <c r="FF183" s="57"/>
      <c r="FG183" s="57"/>
      <c r="FH183" s="57"/>
      <c r="FI183" s="57"/>
      <c r="FJ183" s="57"/>
      <c r="FK183" s="57"/>
      <c r="FL183" s="57"/>
      <c r="FM183" s="57"/>
      <c r="FN183" s="57"/>
      <c r="FO183" s="57"/>
      <c r="FP183" s="57"/>
      <c r="FQ183" s="57"/>
      <c r="FR183" s="57"/>
      <c r="FS183" s="57"/>
      <c r="FT183" s="57"/>
      <c r="FU183" s="57"/>
      <c r="FV183" s="57"/>
      <c r="FW183" s="57"/>
      <c r="FX183" s="57"/>
      <c r="FY183" s="57"/>
      <c r="FZ183" s="57"/>
      <c r="GA183" s="57"/>
      <c r="GB183" s="57"/>
      <c r="GC183" s="57"/>
      <c r="GD183" s="57"/>
      <c r="GE183" s="57"/>
      <c r="GF183" s="57"/>
      <c r="GG183" s="57"/>
      <c r="GH183" s="57"/>
      <c r="GI183" s="57"/>
      <c r="GJ183" s="57"/>
      <c r="GK183" s="57"/>
      <c r="GL183" s="57"/>
      <c r="GM183" s="57"/>
      <c r="GN183" s="57"/>
      <c r="GO183" s="57"/>
      <c r="GP183" s="57"/>
      <c r="GQ183" s="57"/>
      <c r="GR183" s="57"/>
      <c r="GS183" s="57"/>
      <c r="GT183" s="57"/>
      <c r="GU183" s="57"/>
      <c r="GV183" s="57"/>
      <c r="GW183" s="57"/>
      <c r="GX183" s="57"/>
      <c r="GY183" s="57"/>
      <c r="GZ183" s="57"/>
      <c r="HA183" s="57"/>
      <c r="HB183" s="57"/>
      <c r="HC183" s="57"/>
      <c r="HD183" s="57"/>
      <c r="HE183" s="57"/>
      <c r="HF183" s="57"/>
      <c r="HG183" s="57"/>
      <c r="HH183" s="57"/>
      <c r="HI183" s="57"/>
      <c r="HJ183" s="57"/>
      <c r="HK183" s="57"/>
      <c r="HL183" s="57"/>
      <c r="HM183" s="57"/>
      <c r="HN183" s="57"/>
      <c r="HO183" s="57"/>
      <c r="HP183" s="57"/>
      <c r="HQ183" s="57"/>
      <c r="HR183" s="57"/>
      <c r="HS183" s="57"/>
      <c r="HT183" s="57"/>
      <c r="HU183" s="57"/>
      <c r="HV183" s="57"/>
      <c r="HW183" s="57"/>
      <c r="HX183" s="57"/>
      <c r="HY183" s="57"/>
      <c r="HZ183" s="57"/>
      <c r="IA183" s="57"/>
      <c r="IB183" s="57"/>
      <c r="IC183" s="57"/>
      <c r="ID183" s="57"/>
      <c r="IE183" s="57"/>
      <c r="IF183" s="57"/>
      <c r="IG183" s="57"/>
    </row>
    <row r="184" spans="1:241" x14ac:dyDescent="0.3">
      <c r="A184" s="54"/>
      <c r="B184" s="64" t="s">
        <v>482</v>
      </c>
      <c r="C184" s="112"/>
      <c r="D184" s="174">
        <v>0</v>
      </c>
      <c r="E184" s="174">
        <v>0</v>
      </c>
      <c r="F184" s="174">
        <v>0</v>
      </c>
      <c r="G184" s="63">
        <v>0</v>
      </c>
      <c r="H184" s="63">
        <v>0</v>
      </c>
      <c r="I184" s="200"/>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c r="DP184" s="57"/>
      <c r="DQ184" s="57"/>
      <c r="DR184" s="57"/>
      <c r="DS184" s="57"/>
      <c r="DT184" s="57"/>
      <c r="DU184" s="57"/>
      <c r="DV184" s="57"/>
      <c r="DW184" s="57"/>
      <c r="DX184" s="57"/>
      <c r="DY184" s="57"/>
      <c r="DZ184" s="57"/>
      <c r="EA184" s="57"/>
      <c r="EB184" s="57"/>
      <c r="EC184" s="57"/>
      <c r="ED184" s="57"/>
      <c r="EE184" s="57"/>
      <c r="EF184" s="57"/>
      <c r="EG184" s="57"/>
      <c r="EH184" s="57"/>
      <c r="EI184" s="57"/>
      <c r="EJ184" s="57"/>
      <c r="EK184" s="57"/>
      <c r="EL184" s="57"/>
      <c r="EM184" s="57"/>
      <c r="EN184" s="57"/>
      <c r="EO184" s="57"/>
      <c r="EP184" s="57"/>
      <c r="EQ184" s="57"/>
      <c r="ER184" s="57"/>
      <c r="ES184" s="57"/>
      <c r="ET184" s="57"/>
      <c r="EU184" s="57"/>
      <c r="EV184" s="57"/>
      <c r="EW184" s="57"/>
      <c r="EX184" s="57"/>
      <c r="EY184" s="57"/>
      <c r="EZ184" s="57"/>
      <c r="FA184" s="57"/>
      <c r="FB184" s="57"/>
      <c r="FC184" s="57"/>
      <c r="FD184" s="57"/>
      <c r="FE184" s="57"/>
      <c r="FF184" s="57"/>
      <c r="FG184" s="57"/>
      <c r="FH184" s="57"/>
      <c r="FI184" s="57"/>
      <c r="FJ184" s="57"/>
      <c r="FK184" s="57"/>
      <c r="FL184" s="57"/>
      <c r="FM184" s="57"/>
      <c r="FN184" s="57"/>
      <c r="FO184" s="57"/>
      <c r="FP184" s="57"/>
      <c r="FQ184" s="57"/>
      <c r="FR184" s="57"/>
      <c r="FS184" s="57"/>
      <c r="FT184" s="57"/>
      <c r="FU184" s="57"/>
      <c r="FV184" s="57"/>
      <c r="FW184" s="57"/>
      <c r="FX184" s="57"/>
      <c r="FY184" s="57"/>
      <c r="FZ184" s="57"/>
      <c r="GA184" s="57"/>
      <c r="GB184" s="57"/>
      <c r="GC184" s="57"/>
      <c r="GD184" s="57"/>
      <c r="GE184" s="57"/>
      <c r="GF184" s="57"/>
      <c r="GG184" s="57"/>
      <c r="GH184" s="57"/>
      <c r="GI184" s="57"/>
      <c r="GJ184" s="57"/>
      <c r="GK184" s="57"/>
      <c r="GL184" s="57"/>
      <c r="GM184" s="57"/>
      <c r="GN184" s="57"/>
      <c r="GO184" s="57"/>
      <c r="GP184" s="57"/>
      <c r="GQ184" s="57"/>
      <c r="GR184" s="57"/>
      <c r="GS184" s="57"/>
      <c r="GT184" s="57"/>
      <c r="GU184" s="57"/>
      <c r="GV184" s="57"/>
      <c r="GW184" s="57"/>
      <c r="GX184" s="57"/>
      <c r="GY184" s="57"/>
      <c r="GZ184" s="57"/>
      <c r="HA184" s="57"/>
      <c r="HB184" s="57"/>
      <c r="HC184" s="57"/>
      <c r="HD184" s="57"/>
      <c r="HE184" s="57"/>
      <c r="HF184" s="57"/>
      <c r="HG184" s="57"/>
      <c r="HH184" s="57"/>
      <c r="HI184" s="57"/>
      <c r="HJ184" s="57"/>
      <c r="HK184" s="57"/>
      <c r="HL184" s="57"/>
      <c r="HM184" s="57"/>
      <c r="HN184" s="57"/>
      <c r="HO184" s="57"/>
      <c r="HP184" s="57"/>
      <c r="HQ184" s="57"/>
      <c r="HR184" s="57"/>
      <c r="HS184" s="57"/>
      <c r="HT184" s="57"/>
      <c r="HU184" s="57"/>
      <c r="HV184" s="57"/>
      <c r="HW184" s="57"/>
      <c r="HX184" s="57"/>
      <c r="HY184" s="57"/>
      <c r="HZ184" s="57"/>
      <c r="IA184" s="57"/>
      <c r="IB184" s="57"/>
      <c r="IC184" s="57"/>
      <c r="ID184" s="57"/>
      <c r="IE184" s="57"/>
      <c r="IF184" s="57"/>
      <c r="IG184" s="57"/>
    </row>
    <row r="185" spans="1:241" ht="16.5" customHeight="1" x14ac:dyDescent="0.3">
      <c r="A185" s="60"/>
      <c r="B185" s="64" t="s">
        <v>345</v>
      </c>
      <c r="C185" s="112"/>
      <c r="D185" s="174">
        <v>0</v>
      </c>
      <c r="E185" s="174">
        <v>0</v>
      </c>
      <c r="F185" s="174">
        <v>0</v>
      </c>
      <c r="G185" s="63">
        <v>-170083</v>
      </c>
      <c r="H185" s="63">
        <v>-43272</v>
      </c>
      <c r="I185" s="200"/>
      <c r="IG185" s="57"/>
    </row>
    <row r="186" spans="1:241" x14ac:dyDescent="0.3">
      <c r="A186" s="60" t="s">
        <v>393</v>
      </c>
      <c r="B186" s="122" t="s">
        <v>394</v>
      </c>
      <c r="C186" s="114">
        <f t="shared" ref="C186:H186" si="71">C187+C188</f>
        <v>0</v>
      </c>
      <c r="D186" s="114">
        <f t="shared" si="71"/>
        <v>8229550</v>
      </c>
      <c r="E186" s="114">
        <f t="shared" si="71"/>
        <v>8381840</v>
      </c>
      <c r="F186" s="114">
        <f t="shared" si="71"/>
        <v>8381840</v>
      </c>
      <c r="G186" s="114">
        <f t="shared" si="71"/>
        <v>8381810</v>
      </c>
      <c r="H186" s="114">
        <f t="shared" si="71"/>
        <v>776318</v>
      </c>
      <c r="I186" s="200"/>
      <c r="IG186" s="57"/>
    </row>
    <row r="187" spans="1:241" x14ac:dyDescent="0.3">
      <c r="A187" s="60"/>
      <c r="B187" s="64" t="s">
        <v>352</v>
      </c>
      <c r="C187" s="114"/>
      <c r="D187" s="175">
        <v>8210000</v>
      </c>
      <c r="E187" s="175">
        <v>8362280</v>
      </c>
      <c r="F187" s="175">
        <v>8362280</v>
      </c>
      <c r="G187" s="69">
        <v>8362280</v>
      </c>
      <c r="H187" s="69">
        <v>775000</v>
      </c>
      <c r="I187" s="200"/>
      <c r="IG187" s="57"/>
    </row>
    <row r="188" spans="1:241" ht="60" x14ac:dyDescent="0.3">
      <c r="A188" s="60"/>
      <c r="B188" s="64" t="s">
        <v>354</v>
      </c>
      <c r="C188" s="114"/>
      <c r="D188" s="175">
        <v>19550</v>
      </c>
      <c r="E188" s="175">
        <v>19560</v>
      </c>
      <c r="F188" s="175">
        <v>19560</v>
      </c>
      <c r="G188" s="192">
        <v>19530</v>
      </c>
      <c r="H188" s="192">
        <v>1318</v>
      </c>
      <c r="I188" s="200"/>
      <c r="IG188" s="57"/>
    </row>
    <row r="189" spans="1:241" x14ac:dyDescent="0.3">
      <c r="A189" s="60"/>
      <c r="B189" s="64" t="s">
        <v>345</v>
      </c>
      <c r="C189" s="114"/>
      <c r="D189" s="56"/>
      <c r="E189" s="56"/>
      <c r="F189" s="56"/>
      <c r="G189" s="69">
        <v>-2513</v>
      </c>
      <c r="H189" s="69">
        <v>0</v>
      </c>
      <c r="I189" s="200"/>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c r="DP189" s="57"/>
      <c r="DQ189" s="57"/>
      <c r="DR189" s="57"/>
      <c r="DS189" s="57"/>
      <c r="DT189" s="57"/>
      <c r="DU189" s="57"/>
      <c r="DV189" s="57"/>
      <c r="DW189" s="57"/>
      <c r="DX189" s="57"/>
      <c r="DY189" s="57"/>
      <c r="DZ189" s="57"/>
      <c r="EA189" s="57"/>
      <c r="EB189" s="57"/>
      <c r="EC189" s="57"/>
      <c r="ED189" s="57"/>
      <c r="EE189" s="57"/>
      <c r="EF189" s="57"/>
      <c r="EG189" s="57"/>
      <c r="EH189" s="57"/>
      <c r="EI189" s="57"/>
      <c r="EJ189" s="57"/>
      <c r="EK189" s="57"/>
      <c r="EL189" s="57"/>
      <c r="EM189" s="57"/>
      <c r="EN189" s="57"/>
      <c r="EO189" s="57"/>
      <c r="EP189" s="57"/>
      <c r="EQ189" s="57"/>
      <c r="ER189" s="57"/>
      <c r="ES189" s="57"/>
      <c r="ET189" s="57"/>
      <c r="EU189" s="57"/>
      <c r="EV189" s="57"/>
      <c r="EW189" s="57"/>
      <c r="EX189" s="57"/>
      <c r="EY189" s="57"/>
      <c r="EZ189" s="57"/>
      <c r="FA189" s="57"/>
      <c r="FB189" s="57"/>
      <c r="FC189" s="57"/>
      <c r="FD189" s="57"/>
      <c r="FE189" s="57"/>
      <c r="FF189" s="57"/>
      <c r="FG189" s="57"/>
      <c r="FH189" s="57"/>
      <c r="FI189" s="57"/>
      <c r="FJ189" s="57"/>
      <c r="FK189" s="57"/>
      <c r="FL189" s="57"/>
      <c r="FM189" s="57"/>
      <c r="FN189" s="57"/>
      <c r="FO189" s="57"/>
      <c r="FP189" s="57"/>
      <c r="FQ189" s="57"/>
      <c r="FR189" s="57"/>
      <c r="FS189" s="57"/>
      <c r="FT189" s="57"/>
      <c r="FU189" s="57"/>
      <c r="FV189" s="57"/>
      <c r="FW189" s="57"/>
      <c r="FX189" s="57"/>
      <c r="FY189" s="57"/>
      <c r="FZ189" s="57"/>
      <c r="GA189" s="57"/>
      <c r="GB189" s="57"/>
      <c r="GC189" s="57"/>
      <c r="GD189" s="57"/>
      <c r="GE189" s="57"/>
      <c r="GF189" s="57"/>
      <c r="GG189" s="57"/>
      <c r="GH189" s="57"/>
      <c r="GI189" s="57"/>
      <c r="GJ189" s="57"/>
      <c r="GK189" s="57"/>
      <c r="GL189" s="57"/>
      <c r="GM189" s="57"/>
      <c r="GN189" s="57"/>
      <c r="GO189" s="57"/>
      <c r="GP189" s="57"/>
      <c r="GQ189" s="57"/>
      <c r="GR189" s="57"/>
      <c r="GS189" s="57"/>
      <c r="GT189" s="57"/>
      <c r="GU189" s="57"/>
      <c r="GV189" s="57"/>
      <c r="GW189" s="57"/>
      <c r="GX189" s="57"/>
      <c r="GY189" s="57"/>
      <c r="GZ189" s="57"/>
      <c r="HA189" s="57"/>
      <c r="HB189" s="57"/>
      <c r="HC189" s="57"/>
      <c r="HD189" s="57"/>
      <c r="HE189" s="57"/>
      <c r="HF189" s="57"/>
      <c r="HG189" s="57"/>
      <c r="HH189" s="57"/>
      <c r="HI189" s="57"/>
      <c r="HJ189" s="57"/>
      <c r="HK189" s="57"/>
      <c r="HL189" s="57"/>
      <c r="HM189" s="57"/>
      <c r="HN189" s="57"/>
      <c r="HO189" s="57"/>
      <c r="HP189" s="57"/>
      <c r="HQ189" s="57"/>
      <c r="HR189" s="57"/>
      <c r="HS189" s="57"/>
      <c r="HT189" s="57"/>
      <c r="HU189" s="57"/>
      <c r="HV189" s="57"/>
      <c r="HW189" s="57"/>
      <c r="HX189" s="57"/>
      <c r="HY189" s="57"/>
      <c r="HZ189" s="57"/>
      <c r="IA189" s="57"/>
      <c r="IB189" s="57"/>
      <c r="IC189" s="57"/>
      <c r="ID189" s="57"/>
      <c r="IE189" s="57"/>
      <c r="IF189" s="57"/>
      <c r="IG189" s="57"/>
    </row>
    <row r="190" spans="1:241" x14ac:dyDescent="0.3">
      <c r="A190" s="60" t="s">
        <v>395</v>
      </c>
      <c r="B190" s="58" t="s">
        <v>396</v>
      </c>
      <c r="C190" s="113">
        <f t="shared" ref="C190:H190" si="72">+C191+C203+C213+C220+C239</f>
        <v>0</v>
      </c>
      <c r="D190" s="113">
        <f t="shared" si="72"/>
        <v>222432890</v>
      </c>
      <c r="E190" s="113">
        <f t="shared" si="72"/>
        <v>229665320</v>
      </c>
      <c r="F190" s="113">
        <f t="shared" si="72"/>
        <v>229665320</v>
      </c>
      <c r="G190" s="113">
        <f t="shared" si="72"/>
        <v>229636167</v>
      </c>
      <c r="H190" s="113">
        <f t="shared" si="72"/>
        <v>19542152</v>
      </c>
      <c r="I190" s="200"/>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c r="DP190" s="57"/>
      <c r="DQ190" s="57"/>
      <c r="DR190" s="57"/>
      <c r="DS190" s="57"/>
      <c r="DT190" s="57"/>
      <c r="DU190" s="57"/>
      <c r="DV190" s="57"/>
      <c r="DW190" s="57"/>
      <c r="DX190" s="57"/>
      <c r="DY190" s="57"/>
      <c r="DZ190" s="57"/>
      <c r="EA190" s="57"/>
      <c r="EB190" s="57"/>
      <c r="EC190" s="57"/>
      <c r="ED190" s="57"/>
      <c r="EE190" s="57"/>
      <c r="EF190" s="57"/>
      <c r="EG190" s="57"/>
      <c r="EH190" s="57"/>
      <c r="EI190" s="57"/>
      <c r="EJ190" s="57"/>
      <c r="EK190" s="57"/>
      <c r="EL190" s="57"/>
      <c r="EM190" s="57"/>
      <c r="EN190" s="57"/>
      <c r="EO190" s="57"/>
      <c r="EP190" s="57"/>
      <c r="EQ190" s="57"/>
      <c r="ER190" s="57"/>
      <c r="ES190" s="57"/>
      <c r="ET190" s="57"/>
      <c r="EU190" s="57"/>
      <c r="EV190" s="57"/>
      <c r="EW190" s="57"/>
      <c r="EX190" s="57"/>
      <c r="EY190" s="57"/>
      <c r="EZ190" s="57"/>
      <c r="FA190" s="57"/>
      <c r="FB190" s="57"/>
      <c r="FC190" s="57"/>
      <c r="FD190" s="57"/>
      <c r="FE190" s="57"/>
      <c r="FF190" s="57"/>
      <c r="FG190" s="57"/>
      <c r="FH190" s="57"/>
      <c r="FI190" s="57"/>
      <c r="FJ190" s="57"/>
      <c r="FK190" s="57"/>
      <c r="FL190" s="57"/>
      <c r="FM190" s="57"/>
      <c r="FN190" s="57"/>
      <c r="FO190" s="57"/>
      <c r="FP190" s="57"/>
      <c r="FQ190" s="57"/>
      <c r="FR190" s="57"/>
      <c r="FS190" s="57"/>
      <c r="FT190" s="57"/>
      <c r="FU190" s="57"/>
      <c r="FV190" s="57"/>
      <c r="FW190" s="57"/>
      <c r="FX190" s="57"/>
      <c r="FY190" s="57"/>
      <c r="FZ190" s="57"/>
      <c r="GA190" s="57"/>
      <c r="GB190" s="57"/>
      <c r="GC190" s="57"/>
      <c r="GD190" s="57"/>
      <c r="GE190" s="57"/>
      <c r="GF190" s="57"/>
      <c r="GG190" s="57"/>
      <c r="GH190" s="57"/>
      <c r="GI190" s="57"/>
      <c r="GJ190" s="57"/>
      <c r="GK190" s="57"/>
      <c r="GL190" s="57"/>
      <c r="GM190" s="57"/>
      <c r="GN190" s="57"/>
      <c r="GO190" s="57"/>
      <c r="GP190" s="57"/>
      <c r="GQ190" s="57"/>
      <c r="GR190" s="57"/>
      <c r="GS190" s="57"/>
      <c r="GT190" s="57"/>
      <c r="GU190" s="57"/>
      <c r="GV190" s="57"/>
      <c r="GW190" s="57"/>
      <c r="GX190" s="57"/>
      <c r="GY190" s="57"/>
      <c r="GZ190" s="57"/>
      <c r="HA190" s="57"/>
      <c r="HB190" s="57"/>
      <c r="HC190" s="57"/>
      <c r="HD190" s="57"/>
      <c r="HE190" s="57"/>
      <c r="HF190" s="57"/>
      <c r="HG190" s="57"/>
      <c r="HH190" s="57"/>
      <c r="HI190" s="57"/>
      <c r="HJ190" s="57"/>
      <c r="HK190" s="57"/>
      <c r="HL190" s="57"/>
      <c r="HM190" s="57"/>
      <c r="HN190" s="57"/>
      <c r="HO190" s="57"/>
      <c r="HP190" s="57"/>
      <c r="HQ190" s="57"/>
      <c r="HR190" s="57"/>
      <c r="HS190" s="57"/>
      <c r="HT190" s="57"/>
      <c r="HU190" s="57"/>
      <c r="HV190" s="57"/>
      <c r="HW190" s="57"/>
      <c r="HX190" s="57"/>
      <c r="HY190" s="57"/>
      <c r="HZ190" s="57"/>
      <c r="IA190" s="57"/>
      <c r="IB190" s="57"/>
      <c r="IC190" s="57"/>
      <c r="ID190" s="57"/>
      <c r="IE190" s="57"/>
      <c r="IF190" s="57"/>
    </row>
    <row r="191" spans="1:241" x14ac:dyDescent="0.3">
      <c r="A191" s="60" t="s">
        <v>397</v>
      </c>
      <c r="B191" s="58" t="s">
        <v>398</v>
      </c>
      <c r="C191" s="112">
        <f>+C192+C196+C197+C198+C199+C200+C201</f>
        <v>0</v>
      </c>
      <c r="D191" s="112">
        <f t="shared" ref="D191:H191" si="73">+D192+D196+D197+D198+D199+D200+D201</f>
        <v>113540210</v>
      </c>
      <c r="E191" s="112">
        <f t="shared" si="73"/>
        <v>118464020</v>
      </c>
      <c r="F191" s="112">
        <f t="shared" si="73"/>
        <v>118464020</v>
      </c>
      <c r="G191" s="112">
        <f t="shared" si="73"/>
        <v>118436283</v>
      </c>
      <c r="H191" s="112">
        <f t="shared" si="73"/>
        <v>9736456</v>
      </c>
      <c r="I191" s="200"/>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c r="DP191" s="57"/>
      <c r="DQ191" s="57"/>
      <c r="DR191" s="57"/>
      <c r="DS191" s="57"/>
      <c r="DT191" s="57"/>
      <c r="DU191" s="57"/>
      <c r="DV191" s="57"/>
      <c r="DW191" s="57"/>
      <c r="DX191" s="57"/>
      <c r="DY191" s="57"/>
      <c r="DZ191" s="57"/>
      <c r="EA191" s="57"/>
      <c r="EB191" s="57"/>
      <c r="EC191" s="57"/>
      <c r="ED191" s="57"/>
      <c r="EE191" s="57"/>
      <c r="EF191" s="57"/>
      <c r="EG191" s="57"/>
      <c r="EH191" s="57"/>
      <c r="EI191" s="57"/>
      <c r="EJ191" s="57"/>
      <c r="EK191" s="57"/>
      <c r="EL191" s="57"/>
      <c r="EM191" s="57"/>
      <c r="EN191" s="57"/>
      <c r="EO191" s="57"/>
      <c r="EP191" s="57"/>
      <c r="EQ191" s="57"/>
      <c r="ER191" s="57"/>
      <c r="ES191" s="57"/>
      <c r="ET191" s="57"/>
      <c r="EU191" s="57"/>
      <c r="EV191" s="57"/>
      <c r="EW191" s="57"/>
      <c r="EX191" s="57"/>
      <c r="EY191" s="57"/>
      <c r="EZ191" s="57"/>
      <c r="FA191" s="57"/>
      <c r="FB191" s="57"/>
      <c r="FC191" s="57"/>
      <c r="FD191" s="57"/>
      <c r="FE191" s="57"/>
      <c r="FF191" s="57"/>
      <c r="FG191" s="57"/>
      <c r="FH191" s="57"/>
      <c r="FI191" s="57"/>
      <c r="FJ191" s="57"/>
      <c r="FK191" s="57"/>
      <c r="FL191" s="57"/>
      <c r="FM191" s="57"/>
      <c r="FN191" s="57"/>
      <c r="FO191" s="57"/>
      <c r="FP191" s="57"/>
      <c r="FQ191" s="57"/>
      <c r="FR191" s="57"/>
      <c r="FS191" s="57"/>
      <c r="FT191" s="57"/>
      <c r="FU191" s="57"/>
      <c r="FV191" s="57"/>
      <c r="FW191" s="57"/>
      <c r="FX191" s="57"/>
      <c r="FY191" s="57"/>
      <c r="FZ191" s="57"/>
      <c r="GA191" s="57"/>
      <c r="GB191" s="57"/>
      <c r="GC191" s="57"/>
      <c r="GD191" s="57"/>
      <c r="GE191" s="57"/>
      <c r="GF191" s="57"/>
      <c r="GG191" s="57"/>
      <c r="GH191" s="57"/>
      <c r="GI191" s="57"/>
      <c r="GJ191" s="57"/>
      <c r="GK191" s="57"/>
      <c r="GL191" s="57"/>
      <c r="GM191" s="57"/>
      <c r="GN191" s="57"/>
      <c r="GO191" s="57"/>
      <c r="GP191" s="57"/>
      <c r="GQ191" s="57"/>
      <c r="GR191" s="57"/>
      <c r="GS191" s="57"/>
      <c r="GT191" s="57"/>
      <c r="GU191" s="57"/>
      <c r="GV191" s="57"/>
      <c r="GW191" s="57"/>
      <c r="GX191" s="57"/>
      <c r="GY191" s="57"/>
      <c r="GZ191" s="57"/>
      <c r="HA191" s="57"/>
      <c r="HB191" s="57"/>
      <c r="HC191" s="57"/>
      <c r="HD191" s="57"/>
      <c r="HE191" s="57"/>
      <c r="HF191" s="57"/>
      <c r="HG191" s="57"/>
      <c r="HH191" s="57"/>
      <c r="HI191" s="57"/>
      <c r="HJ191" s="57"/>
      <c r="HK191" s="57"/>
      <c r="HL191" s="57"/>
      <c r="HM191" s="57"/>
      <c r="HN191" s="57"/>
      <c r="HO191" s="57"/>
      <c r="HP191" s="57"/>
      <c r="HQ191" s="57"/>
      <c r="HR191" s="57"/>
      <c r="HS191" s="57"/>
      <c r="HT191" s="57"/>
      <c r="HU191" s="57"/>
      <c r="HV191" s="57"/>
      <c r="HW191" s="57"/>
      <c r="HX191" s="57"/>
      <c r="HY191" s="57"/>
      <c r="HZ191" s="57"/>
      <c r="IA191" s="57"/>
      <c r="IB191" s="57"/>
      <c r="IC191" s="57"/>
      <c r="ID191" s="57"/>
      <c r="IE191" s="57"/>
      <c r="IF191" s="57"/>
    </row>
    <row r="192" spans="1:241" ht="16.5" customHeight="1" x14ac:dyDescent="0.3">
      <c r="A192" s="60"/>
      <c r="B192" s="85" t="s">
        <v>473</v>
      </c>
      <c r="C192" s="114">
        <f>C193+C194+C195</f>
        <v>0</v>
      </c>
      <c r="D192" s="177">
        <v>109221560</v>
      </c>
      <c r="E192" s="177">
        <v>113600020</v>
      </c>
      <c r="F192" s="177">
        <v>113600020</v>
      </c>
      <c r="G192" s="114">
        <f t="shared" ref="G192:H192" si="74">G193+G194+G195</f>
        <v>113600012</v>
      </c>
      <c r="H192" s="114">
        <f t="shared" si="74"/>
        <v>9425170</v>
      </c>
      <c r="I192" s="200"/>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c r="DP192" s="57"/>
      <c r="DQ192" s="57"/>
      <c r="DR192" s="57"/>
      <c r="DS192" s="57"/>
      <c r="DT192" s="57"/>
      <c r="DU192" s="57"/>
      <c r="DV192" s="57"/>
      <c r="DW192" s="57"/>
      <c r="DX192" s="57"/>
      <c r="DY192" s="57"/>
      <c r="DZ192" s="57"/>
      <c r="EA192" s="57"/>
      <c r="EB192" s="57"/>
      <c r="EC192" s="57"/>
      <c r="ED192" s="57"/>
      <c r="EE192" s="57"/>
      <c r="EF192" s="57"/>
      <c r="EG192" s="57"/>
      <c r="EH192" s="57"/>
      <c r="EI192" s="57"/>
      <c r="EJ192" s="57"/>
      <c r="EK192" s="57"/>
      <c r="EL192" s="57"/>
      <c r="EM192" s="57"/>
      <c r="EN192" s="57"/>
      <c r="EO192" s="57"/>
      <c r="EP192" s="57"/>
      <c r="EQ192" s="57"/>
      <c r="ER192" s="57"/>
      <c r="ES192" s="57"/>
      <c r="ET192" s="57"/>
      <c r="EU192" s="57"/>
      <c r="EV192" s="57"/>
      <c r="EW192" s="57"/>
      <c r="EX192" s="57"/>
      <c r="EY192" s="57"/>
      <c r="EZ192" s="57"/>
      <c r="FA192" s="57"/>
      <c r="FB192" s="57"/>
      <c r="FC192" s="57"/>
      <c r="FD192" s="57"/>
      <c r="FE192" s="57"/>
      <c r="FF192" s="57"/>
      <c r="FG192" s="57"/>
      <c r="FH192" s="57"/>
      <c r="FI192" s="57"/>
      <c r="FJ192" s="57"/>
      <c r="FK192" s="57"/>
      <c r="FL192" s="57"/>
      <c r="FM192" s="57"/>
      <c r="FN192" s="57"/>
      <c r="FO192" s="57"/>
      <c r="FP192" s="57"/>
      <c r="FQ192" s="57"/>
      <c r="FR192" s="57"/>
      <c r="FS192" s="57"/>
      <c r="FT192" s="57"/>
      <c r="FU192" s="57"/>
      <c r="FV192" s="57"/>
      <c r="FW192" s="57"/>
      <c r="FX192" s="57"/>
      <c r="FY192" s="57"/>
      <c r="FZ192" s="57"/>
      <c r="GA192" s="57"/>
      <c r="GB192" s="57"/>
      <c r="GC192" s="57"/>
      <c r="GD192" s="57"/>
      <c r="GE192" s="57"/>
      <c r="GF192" s="57"/>
      <c r="GG192" s="57"/>
      <c r="GH192" s="57"/>
      <c r="GI192" s="57"/>
      <c r="GJ192" s="57"/>
      <c r="GK192" s="57"/>
      <c r="GL192" s="57"/>
      <c r="GM192" s="57"/>
      <c r="GN192" s="57"/>
      <c r="GO192" s="57"/>
      <c r="GP192" s="57"/>
      <c r="GQ192" s="57"/>
      <c r="GR192" s="57"/>
      <c r="GS192" s="57"/>
      <c r="GT192" s="57"/>
      <c r="GU192" s="57"/>
      <c r="GV192" s="57"/>
      <c r="GW192" s="57"/>
      <c r="GX192" s="57"/>
      <c r="GY192" s="57"/>
      <c r="GZ192" s="57"/>
      <c r="HA192" s="57"/>
      <c r="HB192" s="57"/>
      <c r="HC192" s="57"/>
      <c r="HD192" s="57"/>
      <c r="HE192" s="57"/>
      <c r="HF192" s="57"/>
      <c r="HG192" s="57"/>
      <c r="HH192" s="57"/>
      <c r="HI192" s="57"/>
      <c r="HJ192" s="57"/>
      <c r="HK192" s="57"/>
      <c r="HL192" s="57"/>
      <c r="HM192" s="57"/>
      <c r="HN192" s="57"/>
      <c r="HO192" s="57"/>
      <c r="HP192" s="57"/>
      <c r="HQ192" s="57"/>
      <c r="HR192" s="57"/>
      <c r="HS192" s="57"/>
      <c r="HT192" s="57"/>
      <c r="HU192" s="57"/>
      <c r="HV192" s="57"/>
      <c r="HW192" s="57"/>
      <c r="HX192" s="57"/>
      <c r="HY192" s="57"/>
      <c r="HZ192" s="57"/>
      <c r="IA192" s="57"/>
      <c r="IB192" s="57"/>
      <c r="IC192" s="57"/>
      <c r="ID192" s="57"/>
      <c r="IE192" s="57"/>
      <c r="IF192" s="57"/>
      <c r="IG192" s="57"/>
    </row>
    <row r="193" spans="1:241" ht="16.5" customHeight="1" x14ac:dyDescent="0.3">
      <c r="A193" s="60"/>
      <c r="B193" s="111" t="s">
        <v>400</v>
      </c>
      <c r="C193" s="114"/>
      <c r="D193" s="176"/>
      <c r="E193" s="176"/>
      <c r="F193" s="176"/>
      <c r="G193" s="63">
        <v>42081229</v>
      </c>
      <c r="H193" s="63">
        <v>3532971</v>
      </c>
      <c r="I193" s="200"/>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c r="DP193" s="57"/>
      <c r="DQ193" s="57"/>
      <c r="DR193" s="57"/>
      <c r="DS193" s="57"/>
      <c r="DT193" s="57"/>
      <c r="DU193" s="57"/>
      <c r="DV193" s="57"/>
      <c r="DW193" s="57"/>
      <c r="DX193" s="57"/>
      <c r="DY193" s="57"/>
      <c r="DZ193" s="57"/>
      <c r="EA193" s="57"/>
      <c r="EB193" s="57"/>
      <c r="EC193" s="57"/>
      <c r="ED193" s="57"/>
      <c r="EE193" s="57"/>
      <c r="EF193" s="57"/>
      <c r="EG193" s="57"/>
      <c r="EH193" s="57"/>
      <c r="EI193" s="57"/>
      <c r="EJ193" s="57"/>
      <c r="EK193" s="57"/>
      <c r="EL193" s="57"/>
      <c r="EM193" s="57"/>
      <c r="EN193" s="57"/>
      <c r="EO193" s="57"/>
      <c r="EP193" s="57"/>
      <c r="EQ193" s="57"/>
      <c r="ER193" s="57"/>
      <c r="ES193" s="57"/>
      <c r="ET193" s="57"/>
      <c r="EU193" s="57"/>
      <c r="EV193" s="57"/>
      <c r="EW193" s="57"/>
      <c r="EX193" s="57"/>
      <c r="EY193" s="57"/>
      <c r="EZ193" s="57"/>
      <c r="FA193" s="57"/>
      <c r="FB193" s="57"/>
      <c r="FC193" s="57"/>
      <c r="FD193" s="57"/>
      <c r="FE193" s="57"/>
      <c r="FF193" s="57"/>
      <c r="FG193" s="57"/>
      <c r="FH193" s="57"/>
      <c r="FI193" s="57"/>
      <c r="FJ193" s="57"/>
      <c r="FK193" s="57"/>
      <c r="FL193" s="57"/>
      <c r="FM193" s="57"/>
      <c r="FN193" s="57"/>
      <c r="FO193" s="57"/>
      <c r="FP193" s="57"/>
      <c r="FQ193" s="57"/>
      <c r="FR193" s="57"/>
      <c r="FS193" s="57"/>
      <c r="FT193" s="57"/>
      <c r="FU193" s="57"/>
      <c r="FV193" s="57"/>
      <c r="FW193" s="57"/>
      <c r="FX193" s="57"/>
      <c r="FY193" s="57"/>
      <c r="FZ193" s="57"/>
      <c r="GA193" s="57"/>
      <c r="GB193" s="57"/>
      <c r="GC193" s="57"/>
      <c r="GD193" s="57"/>
      <c r="GE193" s="57"/>
      <c r="GF193" s="57"/>
      <c r="GG193" s="57"/>
      <c r="GH193" s="57"/>
      <c r="GI193" s="57"/>
      <c r="GJ193" s="57"/>
      <c r="GK193" s="57"/>
      <c r="GL193" s="57"/>
      <c r="GM193" s="57"/>
      <c r="GN193" s="57"/>
      <c r="GO193" s="57"/>
      <c r="GP193" s="57"/>
      <c r="GQ193" s="57"/>
      <c r="GR193" s="57"/>
      <c r="GS193" s="57"/>
      <c r="GT193" s="57"/>
      <c r="GU193" s="57"/>
      <c r="GV193" s="57"/>
      <c r="GW193" s="57"/>
      <c r="GX193" s="57"/>
      <c r="GY193" s="57"/>
      <c r="GZ193" s="57"/>
      <c r="HA193" s="57"/>
      <c r="HB193" s="57"/>
      <c r="HC193" s="57"/>
      <c r="HD193" s="57"/>
      <c r="HE193" s="57"/>
      <c r="HF193" s="57"/>
      <c r="HG193" s="57"/>
      <c r="HH193" s="57"/>
      <c r="HI193" s="57"/>
      <c r="HJ193" s="57"/>
      <c r="HK193" s="57"/>
      <c r="HL193" s="57"/>
      <c r="HM193" s="57"/>
      <c r="HN193" s="57"/>
      <c r="HO193" s="57"/>
      <c r="HP193" s="57"/>
      <c r="HQ193" s="57"/>
      <c r="HR193" s="57"/>
      <c r="HS193" s="57"/>
      <c r="HT193" s="57"/>
      <c r="HU193" s="57"/>
      <c r="HV193" s="57"/>
      <c r="HW193" s="57"/>
      <c r="HX193" s="57"/>
      <c r="HY193" s="57"/>
      <c r="HZ193" s="57"/>
      <c r="IA193" s="57"/>
      <c r="IB193" s="57"/>
      <c r="IC193" s="57"/>
      <c r="ID193" s="57"/>
      <c r="IE193" s="57"/>
      <c r="IF193" s="57"/>
      <c r="IG193" s="57"/>
    </row>
    <row r="194" spans="1:241" x14ac:dyDescent="0.3">
      <c r="A194" s="60"/>
      <c r="B194" s="111" t="s">
        <v>401</v>
      </c>
      <c r="C194" s="114"/>
      <c r="D194" s="176"/>
      <c r="E194" s="176"/>
      <c r="F194" s="176"/>
      <c r="G194" s="63">
        <v>71518783</v>
      </c>
      <c r="H194" s="63">
        <v>5892199</v>
      </c>
      <c r="I194" s="200"/>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c r="DP194" s="57"/>
      <c r="DQ194" s="57"/>
      <c r="DR194" s="57"/>
      <c r="DS194" s="57"/>
      <c r="DT194" s="57"/>
      <c r="DU194" s="57"/>
      <c r="DV194" s="57"/>
      <c r="DW194" s="57"/>
      <c r="DX194" s="57"/>
      <c r="DY194" s="57"/>
      <c r="DZ194" s="57"/>
      <c r="EA194" s="57"/>
      <c r="EB194" s="57"/>
      <c r="EC194" s="57"/>
      <c r="ED194" s="57"/>
      <c r="EE194" s="57"/>
      <c r="EF194" s="57"/>
      <c r="EG194" s="57"/>
      <c r="EH194" s="57"/>
      <c r="EI194" s="57"/>
      <c r="EJ194" s="57"/>
      <c r="EK194" s="57"/>
      <c r="EL194" s="57"/>
      <c r="EM194" s="57"/>
      <c r="EN194" s="57"/>
      <c r="EO194" s="57"/>
      <c r="EP194" s="57"/>
      <c r="EQ194" s="57"/>
      <c r="ER194" s="57"/>
      <c r="ES194" s="57"/>
      <c r="ET194" s="57"/>
      <c r="EU194" s="57"/>
      <c r="EV194" s="57"/>
      <c r="EW194" s="57"/>
      <c r="EX194" s="57"/>
      <c r="EY194" s="57"/>
      <c r="EZ194" s="57"/>
      <c r="FA194" s="57"/>
      <c r="FB194" s="57"/>
      <c r="FC194" s="57"/>
      <c r="FD194" s="57"/>
      <c r="FE194" s="57"/>
      <c r="FF194" s="57"/>
      <c r="FG194" s="57"/>
      <c r="FH194" s="57"/>
      <c r="FI194" s="57"/>
      <c r="FJ194" s="57"/>
      <c r="FK194" s="57"/>
      <c r="FL194" s="57"/>
      <c r="FM194" s="57"/>
      <c r="FN194" s="57"/>
      <c r="FO194" s="57"/>
      <c r="FP194" s="57"/>
      <c r="FQ194" s="57"/>
      <c r="FR194" s="57"/>
      <c r="FS194" s="57"/>
      <c r="FT194" s="57"/>
      <c r="FU194" s="57"/>
      <c r="FV194" s="57"/>
      <c r="FW194" s="57"/>
      <c r="FX194" s="57"/>
      <c r="FY194" s="57"/>
      <c r="FZ194" s="57"/>
      <c r="GA194" s="57"/>
      <c r="GB194" s="57"/>
      <c r="GC194" s="57"/>
      <c r="GD194" s="57"/>
      <c r="GE194" s="57"/>
      <c r="GF194" s="57"/>
      <c r="GG194" s="57"/>
      <c r="GH194" s="57"/>
      <c r="GI194" s="57"/>
      <c r="GJ194" s="57"/>
      <c r="GK194" s="57"/>
      <c r="GL194" s="57"/>
      <c r="GM194" s="57"/>
      <c r="GN194" s="57"/>
      <c r="GO194" s="57"/>
      <c r="GP194" s="57"/>
      <c r="GQ194" s="57"/>
      <c r="GR194" s="57"/>
      <c r="GS194" s="57"/>
      <c r="GT194" s="57"/>
      <c r="GU194" s="57"/>
      <c r="GV194" s="57"/>
      <c r="GW194" s="57"/>
      <c r="GX194" s="57"/>
      <c r="GY194" s="57"/>
      <c r="GZ194" s="57"/>
      <c r="HA194" s="57"/>
      <c r="HB194" s="57"/>
      <c r="HC194" s="57"/>
      <c r="HD194" s="57"/>
      <c r="HE194" s="57"/>
      <c r="HF194" s="57"/>
      <c r="HG194" s="57"/>
      <c r="HH194" s="57"/>
      <c r="HI194" s="57"/>
      <c r="HJ194" s="57"/>
      <c r="HK194" s="57"/>
      <c r="HL194" s="57"/>
      <c r="HM194" s="57"/>
      <c r="HN194" s="57"/>
      <c r="HO194" s="57"/>
      <c r="HP194" s="57"/>
      <c r="HQ194" s="57"/>
      <c r="HR194" s="57"/>
      <c r="HS194" s="57"/>
      <c r="HT194" s="57"/>
      <c r="HU194" s="57"/>
      <c r="HV194" s="57"/>
      <c r="HW194" s="57"/>
      <c r="HX194" s="57"/>
      <c r="HY194" s="57"/>
      <c r="HZ194" s="57"/>
      <c r="IA194" s="57"/>
      <c r="IB194" s="57"/>
      <c r="IC194" s="57"/>
      <c r="ID194" s="57"/>
      <c r="IE194" s="57"/>
      <c r="IF194" s="57"/>
      <c r="IG194" s="57"/>
    </row>
    <row r="195" spans="1:241" x14ac:dyDescent="0.3">
      <c r="A195" s="60"/>
      <c r="B195" s="111" t="s">
        <v>472</v>
      </c>
      <c r="C195" s="114"/>
      <c r="D195" s="176"/>
      <c r="E195" s="176"/>
      <c r="F195" s="176"/>
      <c r="G195" s="63">
        <v>0</v>
      </c>
      <c r="H195" s="63">
        <v>0</v>
      </c>
      <c r="I195" s="200"/>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c r="DP195" s="57"/>
      <c r="DQ195" s="57"/>
      <c r="DR195" s="57"/>
      <c r="DS195" s="57"/>
      <c r="DT195" s="57"/>
      <c r="DU195" s="57"/>
      <c r="DV195" s="57"/>
      <c r="DW195" s="57"/>
      <c r="DX195" s="57"/>
      <c r="DY195" s="57"/>
      <c r="DZ195" s="57"/>
      <c r="EA195" s="57"/>
      <c r="EB195" s="57"/>
      <c r="EC195" s="57"/>
      <c r="ED195" s="57"/>
      <c r="EE195" s="57"/>
      <c r="EF195" s="57"/>
      <c r="EG195" s="57"/>
      <c r="EH195" s="57"/>
      <c r="EI195" s="57"/>
      <c r="EJ195" s="57"/>
      <c r="EK195" s="57"/>
      <c r="EL195" s="57"/>
      <c r="EM195" s="57"/>
      <c r="EN195" s="57"/>
      <c r="EO195" s="57"/>
      <c r="EP195" s="57"/>
      <c r="EQ195" s="57"/>
      <c r="ER195" s="57"/>
      <c r="ES195" s="57"/>
      <c r="ET195" s="57"/>
      <c r="EU195" s="57"/>
      <c r="EV195" s="57"/>
      <c r="EW195" s="57"/>
      <c r="EX195" s="57"/>
      <c r="EY195" s="57"/>
      <c r="EZ195" s="57"/>
      <c r="FA195" s="57"/>
      <c r="FB195" s="57"/>
      <c r="FC195" s="57"/>
      <c r="FD195" s="57"/>
      <c r="FE195" s="57"/>
      <c r="FF195" s="57"/>
      <c r="FG195" s="57"/>
      <c r="FH195" s="57"/>
      <c r="FI195" s="57"/>
      <c r="FJ195" s="57"/>
      <c r="FK195" s="57"/>
      <c r="FL195" s="57"/>
      <c r="FM195" s="57"/>
      <c r="FN195" s="57"/>
      <c r="FO195" s="57"/>
      <c r="FP195" s="57"/>
      <c r="FQ195" s="57"/>
      <c r="FR195" s="57"/>
      <c r="FS195" s="57"/>
      <c r="FT195" s="57"/>
      <c r="FU195" s="57"/>
      <c r="FV195" s="57"/>
      <c r="FW195" s="57"/>
      <c r="FX195" s="57"/>
      <c r="FY195" s="57"/>
      <c r="FZ195" s="57"/>
      <c r="GA195" s="57"/>
      <c r="GB195" s="57"/>
      <c r="GC195" s="57"/>
      <c r="GD195" s="57"/>
      <c r="GE195" s="57"/>
      <c r="GF195" s="57"/>
      <c r="GG195" s="57"/>
      <c r="GH195" s="57"/>
      <c r="GI195" s="57"/>
      <c r="GJ195" s="57"/>
      <c r="GK195" s="57"/>
      <c r="GL195" s="57"/>
      <c r="GM195" s="57"/>
      <c r="GN195" s="57"/>
      <c r="GO195" s="57"/>
      <c r="GP195" s="57"/>
      <c r="GQ195" s="57"/>
      <c r="GR195" s="57"/>
      <c r="GS195" s="57"/>
      <c r="GT195" s="57"/>
      <c r="GU195" s="57"/>
      <c r="GV195" s="57"/>
      <c r="GW195" s="57"/>
      <c r="GX195" s="57"/>
      <c r="GY195" s="57"/>
      <c r="GZ195" s="57"/>
      <c r="HA195" s="57"/>
      <c r="HB195" s="57"/>
      <c r="HC195" s="57"/>
      <c r="HD195" s="57"/>
      <c r="HE195" s="57"/>
      <c r="HF195" s="57"/>
      <c r="HG195" s="57"/>
      <c r="HH195" s="57"/>
      <c r="HI195" s="57"/>
      <c r="HJ195" s="57"/>
      <c r="HK195" s="57"/>
      <c r="HL195" s="57"/>
      <c r="HM195" s="57"/>
      <c r="HN195" s="57"/>
      <c r="HO195" s="57"/>
      <c r="HP195" s="57"/>
      <c r="HQ195" s="57"/>
      <c r="HR195" s="57"/>
      <c r="HS195" s="57"/>
      <c r="HT195" s="57"/>
      <c r="HU195" s="57"/>
      <c r="HV195" s="57"/>
      <c r="HW195" s="57"/>
      <c r="HX195" s="57"/>
      <c r="HY195" s="57"/>
      <c r="HZ195" s="57"/>
      <c r="IA195" s="57"/>
      <c r="IB195" s="57"/>
      <c r="IC195" s="57"/>
      <c r="ID195" s="57"/>
      <c r="IE195" s="57"/>
      <c r="IF195" s="57"/>
      <c r="IG195" s="57"/>
    </row>
    <row r="196" spans="1:241" x14ac:dyDescent="0.3">
      <c r="A196" s="54"/>
      <c r="B196" s="85" t="s">
        <v>402</v>
      </c>
      <c r="C196" s="114"/>
      <c r="D196" s="176">
        <v>4191080</v>
      </c>
      <c r="E196" s="176">
        <v>4609360</v>
      </c>
      <c r="F196" s="176">
        <v>4609360</v>
      </c>
      <c r="G196" s="86">
        <v>4597300</v>
      </c>
      <c r="H196" s="86">
        <v>300277</v>
      </c>
      <c r="I196" s="200"/>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c r="DP196" s="57"/>
      <c r="DQ196" s="57"/>
      <c r="DR196" s="57"/>
      <c r="DS196" s="57"/>
      <c r="DT196" s="57"/>
      <c r="DU196" s="57"/>
      <c r="DV196" s="57"/>
      <c r="DW196" s="57"/>
      <c r="DX196" s="57"/>
      <c r="DY196" s="57"/>
      <c r="DZ196" s="57"/>
      <c r="EA196" s="57"/>
      <c r="EB196" s="57"/>
      <c r="EC196" s="57"/>
      <c r="ED196" s="57"/>
      <c r="EE196" s="57"/>
      <c r="EF196" s="57"/>
      <c r="EG196" s="57"/>
      <c r="EH196" s="57"/>
      <c r="EI196" s="57"/>
      <c r="EJ196" s="57"/>
      <c r="EK196" s="57"/>
      <c r="EL196" s="57"/>
      <c r="EM196" s="57"/>
      <c r="EN196" s="57"/>
      <c r="EO196" s="57"/>
      <c r="EP196" s="57"/>
      <c r="EQ196" s="57"/>
      <c r="ER196" s="57"/>
      <c r="ES196" s="57"/>
      <c r="ET196" s="57"/>
      <c r="EU196" s="57"/>
      <c r="EV196" s="57"/>
      <c r="EW196" s="57"/>
      <c r="EX196" s="57"/>
      <c r="EY196" s="57"/>
      <c r="EZ196" s="57"/>
      <c r="FA196" s="57"/>
      <c r="FB196" s="57"/>
      <c r="FC196" s="57"/>
      <c r="FD196" s="57"/>
      <c r="FE196" s="57"/>
      <c r="FF196" s="57"/>
      <c r="FG196" s="57"/>
      <c r="FH196" s="57"/>
      <c r="FI196" s="57"/>
      <c r="FJ196" s="57"/>
      <c r="FK196" s="57"/>
      <c r="FL196" s="57"/>
      <c r="FM196" s="57"/>
      <c r="FN196" s="57"/>
      <c r="FO196" s="57"/>
      <c r="FP196" s="57"/>
      <c r="FQ196" s="57"/>
      <c r="FR196" s="57"/>
      <c r="FS196" s="57"/>
      <c r="FT196" s="57"/>
      <c r="FU196" s="57"/>
      <c r="FV196" s="57"/>
      <c r="FW196" s="57"/>
      <c r="FX196" s="57"/>
      <c r="FY196" s="57"/>
      <c r="FZ196" s="57"/>
      <c r="GA196" s="57"/>
      <c r="GB196" s="57"/>
      <c r="GC196" s="57"/>
      <c r="GD196" s="57"/>
      <c r="GE196" s="57"/>
      <c r="GF196" s="57"/>
      <c r="GG196" s="57"/>
      <c r="GH196" s="57"/>
      <c r="GI196" s="57"/>
      <c r="GJ196" s="57"/>
      <c r="GK196" s="57"/>
      <c r="GL196" s="57"/>
      <c r="GM196" s="57"/>
      <c r="GN196" s="57"/>
      <c r="GO196" s="57"/>
      <c r="GP196" s="57"/>
      <c r="GQ196" s="57"/>
      <c r="GR196" s="57"/>
      <c r="GS196" s="57"/>
      <c r="GT196" s="57"/>
      <c r="GU196" s="57"/>
      <c r="GV196" s="57"/>
      <c r="GW196" s="57"/>
      <c r="GX196" s="57"/>
      <c r="GY196" s="57"/>
      <c r="GZ196" s="57"/>
      <c r="HA196" s="57"/>
      <c r="HB196" s="57"/>
      <c r="HC196" s="57"/>
      <c r="HD196" s="57"/>
      <c r="HE196" s="57"/>
      <c r="HF196" s="57"/>
      <c r="HG196" s="57"/>
      <c r="HH196" s="57"/>
      <c r="HI196" s="57"/>
      <c r="HJ196" s="57"/>
      <c r="HK196" s="57"/>
      <c r="HL196" s="57"/>
      <c r="HM196" s="57"/>
      <c r="HN196" s="57"/>
      <c r="HO196" s="57"/>
      <c r="HP196" s="57"/>
      <c r="HQ196" s="57"/>
      <c r="HR196" s="57"/>
      <c r="HS196" s="57"/>
      <c r="HT196" s="57"/>
      <c r="HU196" s="57"/>
      <c r="HV196" s="57"/>
      <c r="HW196" s="57"/>
      <c r="HX196" s="57"/>
      <c r="HY196" s="57"/>
      <c r="HZ196" s="57"/>
      <c r="IA196" s="57"/>
      <c r="IB196" s="57"/>
      <c r="IC196" s="57"/>
      <c r="ID196" s="57"/>
      <c r="IE196" s="57"/>
      <c r="IF196" s="57"/>
      <c r="IG196" s="57"/>
    </row>
    <row r="197" spans="1:241" ht="30" x14ac:dyDescent="0.3">
      <c r="A197" s="54"/>
      <c r="B197" s="85" t="s">
        <v>403</v>
      </c>
      <c r="C197" s="114"/>
      <c r="D197" s="176"/>
      <c r="E197" s="176">
        <v>32030</v>
      </c>
      <c r="F197" s="176">
        <v>32030</v>
      </c>
      <c r="G197" s="86">
        <v>32025</v>
      </c>
      <c r="H197" s="86">
        <v>0</v>
      </c>
      <c r="I197" s="200"/>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c r="DP197" s="57"/>
      <c r="DQ197" s="57"/>
      <c r="DR197" s="57"/>
      <c r="DS197" s="57"/>
      <c r="DT197" s="57"/>
      <c r="DU197" s="57"/>
      <c r="DV197" s="57"/>
      <c r="DW197" s="57"/>
      <c r="DX197" s="57"/>
      <c r="DY197" s="57"/>
      <c r="DZ197" s="57"/>
      <c r="EA197" s="57"/>
      <c r="EB197" s="57"/>
      <c r="EC197" s="57"/>
      <c r="ED197" s="57"/>
      <c r="EE197" s="57"/>
      <c r="EF197" s="57"/>
      <c r="EG197" s="57"/>
      <c r="EH197" s="57"/>
      <c r="EI197" s="57"/>
      <c r="EJ197" s="57"/>
      <c r="EK197" s="57"/>
      <c r="EL197" s="57"/>
      <c r="EM197" s="57"/>
      <c r="EN197" s="57"/>
      <c r="EO197" s="57"/>
      <c r="EP197" s="57"/>
      <c r="EQ197" s="57"/>
      <c r="ER197" s="57"/>
      <c r="ES197" s="57"/>
      <c r="ET197" s="57"/>
      <c r="EU197" s="57"/>
      <c r="EV197" s="57"/>
      <c r="EW197" s="57"/>
      <c r="EX197" s="57"/>
      <c r="EY197" s="57"/>
      <c r="EZ197" s="57"/>
      <c r="FA197" s="57"/>
      <c r="FB197" s="57"/>
      <c r="FC197" s="57"/>
      <c r="FD197" s="57"/>
      <c r="FE197" s="57"/>
      <c r="FF197" s="57"/>
      <c r="FG197" s="57"/>
      <c r="FH197" s="57"/>
      <c r="FI197" s="57"/>
      <c r="FJ197" s="57"/>
      <c r="FK197" s="57"/>
      <c r="FL197" s="57"/>
      <c r="FM197" s="57"/>
      <c r="FN197" s="57"/>
      <c r="FO197" s="57"/>
      <c r="FP197" s="57"/>
      <c r="FQ197" s="57"/>
      <c r="FR197" s="57"/>
      <c r="FS197" s="57"/>
      <c r="FT197" s="57"/>
      <c r="FU197" s="57"/>
      <c r="FV197" s="57"/>
      <c r="FW197" s="57"/>
      <c r="FX197" s="57"/>
      <c r="FY197" s="57"/>
      <c r="FZ197" s="57"/>
      <c r="GA197" s="57"/>
      <c r="GB197" s="57"/>
      <c r="GC197" s="57"/>
      <c r="GD197" s="57"/>
      <c r="GE197" s="57"/>
      <c r="GF197" s="57"/>
      <c r="GG197" s="57"/>
      <c r="GH197" s="57"/>
      <c r="GI197" s="57"/>
      <c r="GJ197" s="57"/>
      <c r="GK197" s="57"/>
      <c r="GL197" s="57"/>
      <c r="GM197" s="57"/>
      <c r="GN197" s="57"/>
      <c r="GO197" s="57"/>
      <c r="GP197" s="57"/>
      <c r="GQ197" s="57"/>
      <c r="GR197" s="57"/>
      <c r="GS197" s="57"/>
      <c r="GT197" s="57"/>
      <c r="GU197" s="57"/>
      <c r="GV197" s="57"/>
      <c r="GW197" s="57"/>
      <c r="GX197" s="57"/>
      <c r="GY197" s="57"/>
      <c r="GZ197" s="57"/>
      <c r="HA197" s="57"/>
      <c r="HB197" s="57"/>
      <c r="HC197" s="57"/>
      <c r="HD197" s="57"/>
      <c r="HE197" s="57"/>
      <c r="HF197" s="57"/>
      <c r="HG197" s="57"/>
      <c r="HH197" s="57"/>
      <c r="HI197" s="57"/>
      <c r="HJ197" s="57"/>
      <c r="HK197" s="57"/>
      <c r="HL197" s="57"/>
      <c r="HM197" s="57"/>
      <c r="HN197" s="57"/>
      <c r="HO197" s="57"/>
      <c r="HP197" s="57"/>
      <c r="HQ197" s="57"/>
      <c r="HR197" s="57"/>
      <c r="HS197" s="57"/>
      <c r="HT197" s="57"/>
      <c r="HU197" s="57"/>
      <c r="HV197" s="57"/>
      <c r="HW197" s="57"/>
      <c r="HX197" s="57"/>
      <c r="HY197" s="57"/>
      <c r="HZ197" s="57"/>
      <c r="IA197" s="57"/>
      <c r="IB197" s="57"/>
      <c r="IC197" s="57"/>
      <c r="ID197" s="57"/>
      <c r="IE197" s="57"/>
      <c r="IF197" s="57"/>
      <c r="IG197" s="57"/>
    </row>
    <row r="198" spans="1:241" ht="45" x14ac:dyDescent="0.3">
      <c r="A198" s="54"/>
      <c r="B198" s="85" t="s">
        <v>404</v>
      </c>
      <c r="C198" s="114"/>
      <c r="D198" s="176"/>
      <c r="E198" s="176">
        <v>62700</v>
      </c>
      <c r="F198" s="176">
        <v>62700</v>
      </c>
      <c r="G198" s="86">
        <v>61700</v>
      </c>
      <c r="H198" s="86">
        <v>0</v>
      </c>
      <c r="I198" s="200"/>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c r="DP198" s="57"/>
      <c r="DQ198" s="57"/>
      <c r="DR198" s="57"/>
      <c r="DS198" s="57"/>
      <c r="DT198" s="57"/>
      <c r="DU198" s="57"/>
      <c r="DV198" s="57"/>
      <c r="DW198" s="57"/>
      <c r="DX198" s="57"/>
      <c r="DY198" s="57"/>
      <c r="DZ198" s="57"/>
      <c r="EA198" s="57"/>
      <c r="EB198" s="57"/>
      <c r="EC198" s="57"/>
      <c r="ED198" s="57"/>
      <c r="EE198" s="57"/>
      <c r="EF198" s="57"/>
      <c r="EG198" s="57"/>
      <c r="EH198" s="57"/>
      <c r="EI198" s="57"/>
      <c r="EJ198" s="57"/>
      <c r="EK198" s="57"/>
      <c r="EL198" s="57"/>
      <c r="EM198" s="57"/>
      <c r="EN198" s="57"/>
      <c r="EO198" s="57"/>
      <c r="EP198" s="57"/>
      <c r="EQ198" s="57"/>
      <c r="ER198" s="57"/>
      <c r="ES198" s="57"/>
      <c r="ET198" s="57"/>
      <c r="EU198" s="57"/>
      <c r="EV198" s="57"/>
      <c r="EW198" s="57"/>
      <c r="EX198" s="57"/>
      <c r="EY198" s="57"/>
      <c r="EZ198" s="57"/>
      <c r="FA198" s="57"/>
      <c r="FB198" s="57"/>
      <c r="FC198" s="57"/>
      <c r="FD198" s="57"/>
      <c r="FE198" s="57"/>
      <c r="FF198" s="57"/>
      <c r="FG198" s="57"/>
      <c r="FH198" s="57"/>
      <c r="FI198" s="57"/>
      <c r="FJ198" s="57"/>
      <c r="FK198" s="57"/>
      <c r="FL198" s="57"/>
      <c r="FM198" s="57"/>
      <c r="FN198" s="57"/>
      <c r="FO198" s="57"/>
      <c r="FP198" s="57"/>
      <c r="FQ198" s="57"/>
      <c r="FR198" s="57"/>
      <c r="FS198" s="57"/>
      <c r="FT198" s="57"/>
      <c r="FU198" s="57"/>
      <c r="FV198" s="57"/>
      <c r="FW198" s="57"/>
      <c r="FX198" s="57"/>
      <c r="FY198" s="57"/>
      <c r="FZ198" s="57"/>
      <c r="GA198" s="57"/>
      <c r="GB198" s="57"/>
      <c r="GC198" s="57"/>
      <c r="GD198" s="57"/>
      <c r="GE198" s="57"/>
      <c r="GF198" s="57"/>
      <c r="GG198" s="57"/>
      <c r="GH198" s="57"/>
      <c r="GI198" s="57"/>
      <c r="GJ198" s="57"/>
      <c r="GK198" s="57"/>
      <c r="GL198" s="57"/>
      <c r="GM198" s="57"/>
      <c r="GN198" s="57"/>
      <c r="GO198" s="57"/>
      <c r="GP198" s="57"/>
      <c r="GQ198" s="57"/>
      <c r="GR198" s="57"/>
      <c r="GS198" s="57"/>
      <c r="GT198" s="57"/>
      <c r="GU198" s="57"/>
      <c r="GV198" s="57"/>
      <c r="GW198" s="57"/>
      <c r="GX198" s="57"/>
      <c r="GY198" s="57"/>
      <c r="GZ198" s="57"/>
      <c r="HA198" s="57"/>
      <c r="HB198" s="57"/>
      <c r="HC198" s="57"/>
      <c r="HD198" s="57"/>
      <c r="HE198" s="57"/>
      <c r="HF198" s="57"/>
      <c r="HG198" s="57"/>
      <c r="HH198" s="57"/>
      <c r="HI198" s="57"/>
      <c r="HJ198" s="57"/>
      <c r="HK198" s="57"/>
      <c r="HL198" s="57"/>
      <c r="HM198" s="57"/>
      <c r="HN198" s="57"/>
      <c r="HO198" s="57"/>
      <c r="HP198" s="57"/>
      <c r="HQ198" s="57"/>
      <c r="HR198" s="57"/>
      <c r="HS198" s="57"/>
      <c r="HT198" s="57"/>
      <c r="HU198" s="57"/>
      <c r="HV198" s="57"/>
      <c r="HW198" s="57"/>
      <c r="HX198" s="57"/>
      <c r="HY198" s="57"/>
      <c r="HZ198" s="57"/>
      <c r="IA198" s="57"/>
      <c r="IB198" s="57"/>
      <c r="IC198" s="57"/>
      <c r="ID198" s="57"/>
      <c r="IE198" s="57"/>
      <c r="IF198" s="57"/>
      <c r="IG198" s="57"/>
    </row>
    <row r="199" spans="1:241" ht="60" x14ac:dyDescent="0.3">
      <c r="A199" s="54"/>
      <c r="B199" s="85" t="s">
        <v>354</v>
      </c>
      <c r="C199" s="114"/>
      <c r="D199" s="176">
        <v>21070</v>
      </c>
      <c r="E199" s="176">
        <v>21850</v>
      </c>
      <c r="F199" s="176">
        <v>21850</v>
      </c>
      <c r="G199" s="86">
        <v>21804</v>
      </c>
      <c r="H199" s="86">
        <v>1910</v>
      </c>
      <c r="I199" s="200"/>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c r="DP199" s="57"/>
      <c r="DQ199" s="57"/>
      <c r="DR199" s="57"/>
      <c r="DS199" s="57"/>
      <c r="DT199" s="57"/>
      <c r="DU199" s="57"/>
      <c r="DV199" s="57"/>
      <c r="DW199" s="57"/>
      <c r="DX199" s="57"/>
      <c r="DY199" s="57"/>
      <c r="DZ199" s="57"/>
      <c r="EA199" s="57"/>
      <c r="EB199" s="57"/>
      <c r="EC199" s="57"/>
      <c r="ED199" s="57"/>
      <c r="EE199" s="57"/>
      <c r="EF199" s="57"/>
      <c r="EG199" s="57"/>
      <c r="EH199" s="57"/>
      <c r="EI199" s="57"/>
      <c r="EJ199" s="57"/>
      <c r="EK199" s="57"/>
      <c r="EL199" s="57"/>
      <c r="EM199" s="57"/>
      <c r="EN199" s="57"/>
      <c r="EO199" s="57"/>
      <c r="EP199" s="57"/>
      <c r="EQ199" s="57"/>
      <c r="ER199" s="57"/>
      <c r="ES199" s="57"/>
      <c r="ET199" s="57"/>
      <c r="EU199" s="57"/>
      <c r="EV199" s="57"/>
      <c r="EW199" s="57"/>
      <c r="EX199" s="57"/>
      <c r="EY199" s="57"/>
      <c r="EZ199" s="57"/>
      <c r="FA199" s="57"/>
      <c r="FB199" s="57"/>
      <c r="FC199" s="57"/>
      <c r="FD199" s="57"/>
      <c r="FE199" s="57"/>
      <c r="FF199" s="57"/>
      <c r="FG199" s="57"/>
      <c r="FH199" s="57"/>
      <c r="FI199" s="57"/>
      <c r="FJ199" s="57"/>
      <c r="FK199" s="57"/>
      <c r="FL199" s="57"/>
      <c r="FM199" s="57"/>
      <c r="FN199" s="57"/>
      <c r="FO199" s="57"/>
      <c r="FP199" s="57"/>
      <c r="FQ199" s="57"/>
      <c r="FR199" s="57"/>
      <c r="FS199" s="57"/>
      <c r="FT199" s="57"/>
      <c r="FU199" s="57"/>
      <c r="FV199" s="57"/>
      <c r="FW199" s="57"/>
      <c r="FX199" s="57"/>
      <c r="FY199" s="57"/>
      <c r="FZ199" s="57"/>
      <c r="GA199" s="57"/>
      <c r="GB199" s="57"/>
      <c r="GC199" s="57"/>
      <c r="GD199" s="57"/>
      <c r="GE199" s="57"/>
      <c r="GF199" s="57"/>
      <c r="GG199" s="57"/>
      <c r="GH199" s="57"/>
      <c r="GI199" s="57"/>
      <c r="GJ199" s="57"/>
      <c r="GK199" s="57"/>
      <c r="GL199" s="57"/>
      <c r="GM199" s="57"/>
      <c r="GN199" s="57"/>
      <c r="GO199" s="57"/>
      <c r="GP199" s="57"/>
      <c r="GQ199" s="57"/>
      <c r="GR199" s="57"/>
      <c r="GS199" s="57"/>
      <c r="GT199" s="57"/>
      <c r="GU199" s="57"/>
      <c r="GV199" s="57"/>
      <c r="GW199" s="57"/>
      <c r="GX199" s="57"/>
      <c r="GY199" s="57"/>
      <c r="GZ199" s="57"/>
      <c r="HA199" s="57"/>
      <c r="HB199" s="57"/>
      <c r="HC199" s="57"/>
      <c r="HD199" s="57"/>
      <c r="HE199" s="57"/>
      <c r="HF199" s="57"/>
      <c r="HG199" s="57"/>
      <c r="HH199" s="57"/>
      <c r="HI199" s="57"/>
      <c r="HJ199" s="57"/>
      <c r="HK199" s="57"/>
      <c r="HL199" s="57"/>
      <c r="HM199" s="57"/>
      <c r="HN199" s="57"/>
      <c r="HO199" s="57"/>
      <c r="HP199" s="57"/>
      <c r="HQ199" s="57"/>
      <c r="HR199" s="57"/>
      <c r="HS199" s="57"/>
      <c r="HT199" s="57"/>
      <c r="HU199" s="57"/>
      <c r="HV199" s="57"/>
      <c r="HW199" s="57"/>
      <c r="HX199" s="57"/>
      <c r="HY199" s="57"/>
      <c r="HZ199" s="57"/>
      <c r="IA199" s="57"/>
      <c r="IB199" s="57"/>
      <c r="IC199" s="57"/>
      <c r="ID199" s="57"/>
      <c r="IE199" s="57"/>
      <c r="IF199" s="57"/>
      <c r="IG199" s="57"/>
    </row>
    <row r="200" spans="1:241" ht="45" x14ac:dyDescent="0.3">
      <c r="A200" s="54"/>
      <c r="B200" s="85" t="s">
        <v>469</v>
      </c>
      <c r="C200" s="114"/>
      <c r="D200" s="176">
        <v>106500</v>
      </c>
      <c r="E200" s="176">
        <v>138060</v>
      </c>
      <c r="F200" s="176">
        <v>138060</v>
      </c>
      <c r="G200" s="86">
        <v>123442</v>
      </c>
      <c r="H200" s="86">
        <v>9099</v>
      </c>
      <c r="I200" s="200"/>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c r="DP200" s="57"/>
      <c r="DQ200" s="57"/>
      <c r="DR200" s="57"/>
      <c r="DS200" s="57"/>
      <c r="DT200" s="57"/>
      <c r="DU200" s="57"/>
      <c r="DV200" s="57"/>
      <c r="DW200" s="57"/>
      <c r="DX200" s="57"/>
      <c r="DY200" s="57"/>
      <c r="DZ200" s="57"/>
      <c r="EA200" s="57"/>
      <c r="EB200" s="57"/>
      <c r="EC200" s="57"/>
      <c r="ED200" s="57"/>
      <c r="EE200" s="57"/>
      <c r="EF200" s="57"/>
      <c r="EG200" s="57"/>
      <c r="EH200" s="57"/>
      <c r="EI200" s="57"/>
      <c r="EJ200" s="57"/>
      <c r="EK200" s="57"/>
      <c r="EL200" s="57"/>
      <c r="EM200" s="57"/>
      <c r="EN200" s="57"/>
      <c r="EO200" s="57"/>
      <c r="EP200" s="57"/>
      <c r="EQ200" s="57"/>
      <c r="ER200" s="57"/>
      <c r="ES200" s="57"/>
      <c r="ET200" s="57"/>
      <c r="EU200" s="57"/>
      <c r="EV200" s="57"/>
      <c r="EW200" s="57"/>
      <c r="EX200" s="57"/>
      <c r="EY200" s="57"/>
      <c r="EZ200" s="57"/>
      <c r="FA200" s="57"/>
      <c r="FB200" s="57"/>
      <c r="FC200" s="57"/>
      <c r="FD200" s="57"/>
      <c r="FE200" s="57"/>
      <c r="FF200" s="57"/>
      <c r="FG200" s="57"/>
      <c r="FH200" s="57"/>
      <c r="FI200" s="57"/>
      <c r="FJ200" s="57"/>
      <c r="FK200" s="57"/>
      <c r="FL200" s="57"/>
      <c r="FM200" s="57"/>
      <c r="FN200" s="57"/>
      <c r="FO200" s="57"/>
      <c r="FP200" s="57"/>
      <c r="FQ200" s="57"/>
      <c r="FR200" s="57"/>
      <c r="FS200" s="57"/>
      <c r="FT200" s="57"/>
      <c r="FU200" s="57"/>
      <c r="FV200" s="57"/>
      <c r="FW200" s="57"/>
      <c r="FX200" s="57"/>
      <c r="FY200" s="57"/>
      <c r="FZ200" s="57"/>
      <c r="GA200" s="57"/>
      <c r="GB200" s="57"/>
      <c r="GC200" s="57"/>
      <c r="GD200" s="57"/>
      <c r="GE200" s="57"/>
      <c r="GF200" s="57"/>
      <c r="GG200" s="57"/>
      <c r="GH200" s="57"/>
      <c r="GI200" s="57"/>
      <c r="GJ200" s="57"/>
      <c r="GK200" s="57"/>
      <c r="GL200" s="57"/>
      <c r="GM200" s="57"/>
      <c r="GN200" s="57"/>
      <c r="GO200" s="57"/>
      <c r="GP200" s="57"/>
      <c r="GQ200" s="57"/>
      <c r="GR200" s="57"/>
      <c r="GS200" s="57"/>
      <c r="GT200" s="57"/>
      <c r="GU200" s="57"/>
      <c r="GV200" s="57"/>
      <c r="GW200" s="57"/>
      <c r="GX200" s="57"/>
      <c r="GY200" s="57"/>
      <c r="GZ200" s="57"/>
      <c r="HA200" s="57"/>
      <c r="HB200" s="57"/>
      <c r="HC200" s="57"/>
      <c r="HD200" s="57"/>
      <c r="HE200" s="57"/>
      <c r="HF200" s="57"/>
      <c r="HG200" s="57"/>
      <c r="HH200" s="57"/>
      <c r="HI200" s="57"/>
      <c r="HJ200" s="57"/>
      <c r="HK200" s="57"/>
      <c r="HL200" s="57"/>
      <c r="HM200" s="57"/>
      <c r="HN200" s="57"/>
      <c r="HO200" s="57"/>
      <c r="HP200" s="57"/>
      <c r="HQ200" s="57"/>
      <c r="HR200" s="57"/>
      <c r="HS200" s="57"/>
      <c r="HT200" s="57"/>
      <c r="HU200" s="57"/>
      <c r="HV200" s="57"/>
      <c r="HW200" s="57"/>
      <c r="HX200" s="57"/>
      <c r="HY200" s="57"/>
      <c r="HZ200" s="57"/>
      <c r="IA200" s="57"/>
      <c r="IB200" s="57"/>
      <c r="IC200" s="57"/>
      <c r="ID200" s="57"/>
      <c r="IE200" s="57"/>
      <c r="IF200" s="57"/>
      <c r="IG200" s="57"/>
    </row>
    <row r="201" spans="1:241" x14ac:dyDescent="0.3">
      <c r="A201" s="54"/>
      <c r="B201" s="85" t="s">
        <v>482</v>
      </c>
      <c r="C201" s="114"/>
      <c r="D201" s="176">
        <v>0</v>
      </c>
      <c r="E201" s="176">
        <v>0</v>
      </c>
      <c r="F201" s="176">
        <v>0</v>
      </c>
      <c r="G201" s="86">
        <v>0</v>
      </c>
      <c r="H201" s="86">
        <v>0</v>
      </c>
      <c r="I201" s="200"/>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c r="DP201" s="57"/>
      <c r="DQ201" s="57"/>
      <c r="DR201" s="57"/>
      <c r="DS201" s="57"/>
      <c r="DT201" s="57"/>
      <c r="DU201" s="57"/>
      <c r="DV201" s="57"/>
      <c r="DW201" s="57"/>
      <c r="DX201" s="57"/>
      <c r="DY201" s="57"/>
      <c r="DZ201" s="57"/>
      <c r="EA201" s="57"/>
      <c r="EB201" s="57"/>
      <c r="EC201" s="57"/>
      <c r="ED201" s="57"/>
      <c r="EE201" s="57"/>
      <c r="EF201" s="57"/>
      <c r="EG201" s="57"/>
      <c r="EH201" s="57"/>
      <c r="EI201" s="57"/>
      <c r="EJ201" s="57"/>
      <c r="EK201" s="57"/>
      <c r="EL201" s="57"/>
      <c r="EM201" s="57"/>
      <c r="EN201" s="57"/>
      <c r="EO201" s="57"/>
      <c r="EP201" s="57"/>
      <c r="EQ201" s="57"/>
      <c r="ER201" s="57"/>
      <c r="ES201" s="57"/>
      <c r="ET201" s="57"/>
      <c r="EU201" s="57"/>
      <c r="EV201" s="57"/>
      <c r="EW201" s="57"/>
      <c r="EX201" s="57"/>
      <c r="EY201" s="57"/>
      <c r="EZ201" s="57"/>
      <c r="FA201" s="57"/>
      <c r="FB201" s="57"/>
      <c r="FC201" s="57"/>
      <c r="FD201" s="57"/>
      <c r="FE201" s="57"/>
      <c r="FF201" s="57"/>
      <c r="FG201" s="57"/>
      <c r="FH201" s="57"/>
      <c r="FI201" s="57"/>
      <c r="FJ201" s="57"/>
      <c r="FK201" s="57"/>
      <c r="FL201" s="57"/>
      <c r="FM201" s="57"/>
      <c r="FN201" s="57"/>
      <c r="FO201" s="57"/>
      <c r="FP201" s="57"/>
      <c r="FQ201" s="57"/>
      <c r="FR201" s="57"/>
      <c r="FS201" s="57"/>
      <c r="FT201" s="57"/>
      <c r="FU201" s="57"/>
      <c r="FV201" s="57"/>
      <c r="FW201" s="57"/>
      <c r="FX201" s="57"/>
      <c r="FY201" s="57"/>
      <c r="FZ201" s="57"/>
      <c r="GA201" s="57"/>
      <c r="GB201" s="57"/>
      <c r="GC201" s="57"/>
      <c r="GD201" s="57"/>
      <c r="GE201" s="57"/>
      <c r="GF201" s="57"/>
      <c r="GG201" s="57"/>
      <c r="GH201" s="57"/>
      <c r="GI201" s="57"/>
      <c r="GJ201" s="57"/>
      <c r="GK201" s="57"/>
      <c r="GL201" s="57"/>
      <c r="GM201" s="57"/>
      <c r="GN201" s="57"/>
      <c r="GO201" s="57"/>
      <c r="GP201" s="57"/>
      <c r="GQ201" s="57"/>
      <c r="GR201" s="57"/>
      <c r="GS201" s="57"/>
      <c r="GT201" s="57"/>
      <c r="GU201" s="57"/>
      <c r="GV201" s="57"/>
      <c r="GW201" s="57"/>
      <c r="GX201" s="57"/>
      <c r="GY201" s="57"/>
      <c r="GZ201" s="57"/>
      <c r="HA201" s="57"/>
      <c r="HB201" s="57"/>
      <c r="HC201" s="57"/>
      <c r="HD201" s="57"/>
      <c r="HE201" s="57"/>
      <c r="HF201" s="57"/>
      <c r="HG201" s="57"/>
      <c r="HH201" s="57"/>
      <c r="HI201" s="57"/>
      <c r="HJ201" s="57"/>
      <c r="HK201" s="57"/>
      <c r="HL201" s="57"/>
      <c r="HM201" s="57"/>
      <c r="HN201" s="57"/>
      <c r="HO201" s="57"/>
      <c r="HP201" s="57"/>
      <c r="HQ201" s="57"/>
      <c r="HR201" s="57"/>
      <c r="HS201" s="57"/>
      <c r="HT201" s="57"/>
      <c r="HU201" s="57"/>
      <c r="HV201" s="57"/>
      <c r="HW201" s="57"/>
      <c r="HX201" s="57"/>
      <c r="HY201" s="57"/>
      <c r="HZ201" s="57"/>
      <c r="IA201" s="57"/>
      <c r="IB201" s="57"/>
      <c r="IC201" s="57"/>
      <c r="ID201" s="57"/>
      <c r="IE201" s="57"/>
      <c r="IF201" s="57"/>
      <c r="IG201" s="57"/>
    </row>
    <row r="202" spans="1:241" x14ac:dyDescent="0.3">
      <c r="A202" s="54"/>
      <c r="B202" s="64" t="s">
        <v>345</v>
      </c>
      <c r="C202" s="114"/>
      <c r="D202" s="56"/>
      <c r="E202" s="56"/>
      <c r="F202" s="56"/>
      <c r="G202" s="86">
        <v>-135984</v>
      </c>
      <c r="H202" s="86">
        <v>-516</v>
      </c>
      <c r="I202" s="200"/>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c r="DP202" s="57"/>
      <c r="DQ202" s="57"/>
      <c r="DR202" s="57"/>
      <c r="DS202" s="57"/>
      <c r="DT202" s="57"/>
      <c r="DU202" s="57"/>
      <c r="DV202" s="57"/>
      <c r="DW202" s="57"/>
      <c r="DX202" s="57"/>
      <c r="DY202" s="57"/>
      <c r="DZ202" s="57"/>
      <c r="EA202" s="57"/>
      <c r="EB202" s="57"/>
      <c r="EC202" s="57"/>
      <c r="ED202" s="57"/>
      <c r="EE202" s="57"/>
      <c r="EF202" s="57"/>
      <c r="EG202" s="57"/>
      <c r="EH202" s="57"/>
      <c r="EI202" s="57"/>
      <c r="EJ202" s="57"/>
      <c r="EK202" s="57"/>
      <c r="EL202" s="57"/>
      <c r="EM202" s="57"/>
      <c r="EN202" s="57"/>
      <c r="EO202" s="57"/>
      <c r="EP202" s="57"/>
      <c r="EQ202" s="57"/>
      <c r="ER202" s="57"/>
      <c r="ES202" s="57"/>
      <c r="ET202" s="57"/>
      <c r="EU202" s="57"/>
      <c r="EV202" s="57"/>
      <c r="EW202" s="57"/>
      <c r="EX202" s="57"/>
      <c r="EY202" s="57"/>
      <c r="EZ202" s="57"/>
      <c r="FA202" s="57"/>
      <c r="FB202" s="57"/>
      <c r="FC202" s="57"/>
      <c r="FD202" s="57"/>
      <c r="FE202" s="57"/>
      <c r="FF202" s="57"/>
      <c r="FG202" s="57"/>
      <c r="FH202" s="57"/>
      <c r="FI202" s="57"/>
      <c r="FJ202" s="57"/>
      <c r="FK202" s="57"/>
      <c r="FL202" s="57"/>
      <c r="FM202" s="57"/>
      <c r="FN202" s="57"/>
      <c r="FO202" s="57"/>
      <c r="FP202" s="57"/>
      <c r="FQ202" s="57"/>
      <c r="FR202" s="57"/>
      <c r="FS202" s="57"/>
      <c r="FT202" s="57"/>
      <c r="FU202" s="57"/>
      <c r="FV202" s="57"/>
      <c r="FW202" s="57"/>
      <c r="FX202" s="57"/>
      <c r="FY202" s="57"/>
      <c r="FZ202" s="57"/>
      <c r="GA202" s="57"/>
      <c r="GB202" s="57"/>
      <c r="GC202" s="57"/>
      <c r="GD202" s="57"/>
      <c r="GE202" s="57"/>
      <c r="GF202" s="57"/>
      <c r="GG202" s="57"/>
      <c r="GH202" s="57"/>
      <c r="GI202" s="57"/>
      <c r="GJ202" s="57"/>
      <c r="GK202" s="57"/>
      <c r="GL202" s="57"/>
      <c r="GM202" s="57"/>
      <c r="GN202" s="57"/>
      <c r="GO202" s="57"/>
      <c r="GP202" s="57"/>
      <c r="GQ202" s="57"/>
      <c r="GR202" s="57"/>
      <c r="GS202" s="57"/>
      <c r="GT202" s="57"/>
      <c r="GU202" s="57"/>
      <c r="GV202" s="57"/>
      <c r="GW202" s="57"/>
      <c r="GX202" s="57"/>
      <c r="GY202" s="57"/>
      <c r="GZ202" s="57"/>
      <c r="HA202" s="57"/>
      <c r="HB202" s="57"/>
      <c r="HC202" s="57"/>
      <c r="HD202" s="57"/>
      <c r="HE202" s="57"/>
      <c r="HF202" s="57"/>
      <c r="HG202" s="57"/>
      <c r="HH202" s="57"/>
      <c r="HI202" s="57"/>
      <c r="HJ202" s="57"/>
      <c r="HK202" s="57"/>
      <c r="HL202" s="57"/>
      <c r="HM202" s="57"/>
      <c r="HN202" s="57"/>
      <c r="HO202" s="57"/>
      <c r="HP202" s="57"/>
      <c r="HQ202" s="57"/>
      <c r="HR202" s="57"/>
      <c r="HS202" s="57"/>
      <c r="HT202" s="57"/>
      <c r="HU202" s="57"/>
      <c r="HV202" s="57"/>
      <c r="HW202" s="57"/>
      <c r="HX202" s="57"/>
      <c r="HY202" s="57"/>
      <c r="HZ202" s="57"/>
      <c r="IA202" s="57"/>
      <c r="IB202" s="57"/>
      <c r="IC202" s="57"/>
      <c r="ID202" s="57"/>
      <c r="IE202" s="57"/>
      <c r="IF202" s="57"/>
      <c r="IG202" s="57"/>
    </row>
    <row r="203" spans="1:241" x14ac:dyDescent="0.3">
      <c r="A203" s="54" t="s">
        <v>405</v>
      </c>
      <c r="B203" s="87" t="s">
        <v>406</v>
      </c>
      <c r="C203" s="114">
        <f>C204+C208+C210+C209+C211+C205</f>
        <v>0</v>
      </c>
      <c r="D203" s="114">
        <f t="shared" ref="D203:H203" si="75">D204+D208+D210+D209+D211+D205</f>
        <v>53584190</v>
      </c>
      <c r="E203" s="114">
        <f t="shared" si="75"/>
        <v>55209780</v>
      </c>
      <c r="F203" s="114">
        <f t="shared" si="75"/>
        <v>55209780</v>
      </c>
      <c r="G203" s="114">
        <f t="shared" si="75"/>
        <v>55209696</v>
      </c>
      <c r="H203" s="114">
        <f t="shared" si="75"/>
        <v>4908640</v>
      </c>
      <c r="I203" s="200"/>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c r="DP203" s="57"/>
      <c r="DQ203" s="57"/>
      <c r="DR203" s="57"/>
      <c r="DS203" s="57"/>
      <c r="DT203" s="57"/>
      <c r="DU203" s="57"/>
      <c r="DV203" s="57"/>
      <c r="DW203" s="57"/>
      <c r="DX203" s="57"/>
      <c r="DY203" s="57"/>
      <c r="DZ203" s="57"/>
      <c r="EA203" s="57"/>
      <c r="EB203" s="57"/>
      <c r="EC203" s="57"/>
      <c r="ED203" s="57"/>
      <c r="EE203" s="57"/>
      <c r="EF203" s="57"/>
      <c r="EG203" s="57"/>
      <c r="EH203" s="57"/>
      <c r="EI203" s="57"/>
      <c r="EJ203" s="57"/>
      <c r="EK203" s="57"/>
      <c r="EL203" s="57"/>
      <c r="EM203" s="57"/>
      <c r="EN203" s="57"/>
      <c r="EO203" s="57"/>
      <c r="EP203" s="57"/>
      <c r="EQ203" s="57"/>
      <c r="ER203" s="57"/>
      <c r="ES203" s="57"/>
      <c r="ET203" s="57"/>
      <c r="EU203" s="57"/>
      <c r="EV203" s="57"/>
      <c r="EW203" s="57"/>
      <c r="EX203" s="57"/>
      <c r="EY203" s="57"/>
      <c r="EZ203" s="57"/>
      <c r="FA203" s="57"/>
      <c r="FB203" s="57"/>
      <c r="FC203" s="57"/>
      <c r="FD203" s="57"/>
      <c r="FE203" s="57"/>
      <c r="FF203" s="57"/>
      <c r="FG203" s="57"/>
      <c r="FH203" s="57"/>
      <c r="FI203" s="57"/>
      <c r="FJ203" s="57"/>
      <c r="FK203" s="57"/>
      <c r="FL203" s="57"/>
      <c r="FM203" s="57"/>
      <c r="FN203" s="57"/>
      <c r="FO203" s="57"/>
      <c r="FP203" s="57"/>
      <c r="FQ203" s="57"/>
      <c r="FR203" s="57"/>
      <c r="FS203" s="57"/>
      <c r="FT203" s="57"/>
      <c r="FU203" s="57"/>
      <c r="FV203" s="57"/>
      <c r="FW203" s="57"/>
      <c r="FX203" s="57"/>
      <c r="FY203" s="57"/>
      <c r="FZ203" s="57"/>
      <c r="GA203" s="57"/>
      <c r="GB203" s="57"/>
      <c r="GC203" s="57"/>
      <c r="GD203" s="57"/>
      <c r="GE203" s="57"/>
      <c r="GF203" s="57"/>
      <c r="GG203" s="57"/>
      <c r="GH203" s="57"/>
      <c r="GI203" s="57"/>
      <c r="GJ203" s="57"/>
      <c r="GK203" s="57"/>
      <c r="GL203" s="57"/>
      <c r="GM203" s="57"/>
      <c r="GN203" s="57"/>
      <c r="GO203" s="57"/>
      <c r="GP203" s="57"/>
      <c r="GQ203" s="57"/>
      <c r="GR203" s="57"/>
      <c r="GS203" s="57"/>
      <c r="GT203" s="57"/>
      <c r="GU203" s="57"/>
      <c r="GV203" s="57"/>
      <c r="GW203" s="57"/>
      <c r="GX203" s="57"/>
      <c r="GY203" s="57"/>
      <c r="GZ203" s="57"/>
      <c r="HA203" s="57"/>
      <c r="HB203" s="57"/>
      <c r="HC203" s="57"/>
      <c r="HD203" s="57"/>
      <c r="HE203" s="57"/>
      <c r="HF203" s="57"/>
      <c r="HG203" s="57"/>
      <c r="HH203" s="57"/>
      <c r="HI203" s="57"/>
      <c r="HJ203" s="57"/>
      <c r="HK203" s="57"/>
      <c r="HL203" s="57"/>
      <c r="HM203" s="57"/>
      <c r="HN203" s="57"/>
      <c r="HO203" s="57"/>
      <c r="HP203" s="57"/>
      <c r="HQ203" s="57"/>
      <c r="HR203" s="57"/>
      <c r="HS203" s="57"/>
      <c r="HT203" s="57"/>
      <c r="HU203" s="57"/>
      <c r="HV203" s="57"/>
      <c r="HW203" s="57"/>
      <c r="HX203" s="57"/>
      <c r="HY203" s="57"/>
      <c r="HZ203" s="57"/>
      <c r="IA203" s="57"/>
      <c r="IB203" s="57"/>
      <c r="IC203" s="57"/>
      <c r="ID203" s="57"/>
      <c r="IE203" s="57"/>
      <c r="IF203" s="57"/>
      <c r="IG203" s="57"/>
    </row>
    <row r="204" spans="1:241" x14ac:dyDescent="0.3">
      <c r="A204" s="54"/>
      <c r="B204" s="88" t="s">
        <v>352</v>
      </c>
      <c r="C204" s="114"/>
      <c r="D204" s="178">
        <v>52082690</v>
      </c>
      <c r="E204" s="178">
        <v>53946260</v>
      </c>
      <c r="F204" s="178">
        <v>53946260</v>
      </c>
      <c r="G204" s="62">
        <v>53946250</v>
      </c>
      <c r="H204" s="62">
        <v>4735527</v>
      </c>
      <c r="I204" s="200"/>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c r="DP204" s="57"/>
      <c r="DQ204" s="57"/>
      <c r="DR204" s="57"/>
      <c r="DS204" s="57"/>
      <c r="DT204" s="57"/>
      <c r="DU204" s="57"/>
      <c r="DV204" s="57"/>
      <c r="DW204" s="57"/>
      <c r="DX204" s="57"/>
      <c r="DY204" s="57"/>
      <c r="DZ204" s="57"/>
      <c r="EA204" s="57"/>
      <c r="EB204" s="57"/>
      <c r="EC204" s="57"/>
      <c r="ED204" s="57"/>
      <c r="EE204" s="57"/>
      <c r="EF204" s="57"/>
      <c r="EG204" s="57"/>
      <c r="EH204" s="57"/>
      <c r="EI204" s="57"/>
      <c r="EJ204" s="57"/>
      <c r="EK204" s="57"/>
      <c r="EL204" s="57"/>
      <c r="EM204" s="57"/>
      <c r="EN204" s="57"/>
      <c r="EO204" s="57"/>
      <c r="EP204" s="57"/>
      <c r="EQ204" s="57"/>
      <c r="ER204" s="57"/>
      <c r="ES204" s="57"/>
      <c r="ET204" s="57"/>
      <c r="EU204" s="57"/>
      <c r="EV204" s="57"/>
      <c r="EW204" s="57"/>
      <c r="EX204" s="57"/>
      <c r="EY204" s="57"/>
      <c r="EZ204" s="57"/>
      <c r="FA204" s="57"/>
      <c r="FB204" s="57"/>
      <c r="FC204" s="57"/>
      <c r="FD204" s="57"/>
      <c r="FE204" s="57"/>
      <c r="FF204" s="57"/>
      <c r="FG204" s="57"/>
      <c r="FH204" s="57"/>
      <c r="FI204" s="57"/>
      <c r="FJ204" s="57"/>
      <c r="FK204" s="57"/>
      <c r="FL204" s="57"/>
      <c r="FM204" s="57"/>
      <c r="FN204" s="57"/>
      <c r="FO204" s="57"/>
      <c r="FP204" s="57"/>
      <c r="FQ204" s="57"/>
      <c r="FR204" s="57"/>
      <c r="FS204" s="57"/>
      <c r="FT204" s="57"/>
      <c r="FU204" s="57"/>
      <c r="FV204" s="57"/>
      <c r="FW204" s="57"/>
      <c r="FX204" s="57"/>
      <c r="FY204" s="57"/>
      <c r="FZ204" s="57"/>
      <c r="GA204" s="57"/>
      <c r="GB204" s="57"/>
      <c r="GC204" s="57"/>
      <c r="GD204" s="57"/>
      <c r="GE204" s="57"/>
      <c r="GF204" s="57"/>
      <c r="GG204" s="57"/>
      <c r="GH204" s="57"/>
      <c r="GI204" s="57"/>
      <c r="GJ204" s="57"/>
      <c r="GK204" s="57"/>
      <c r="GL204" s="57"/>
      <c r="GM204" s="57"/>
      <c r="GN204" s="57"/>
      <c r="GO204" s="57"/>
      <c r="GP204" s="57"/>
      <c r="GQ204" s="57"/>
      <c r="GR204" s="57"/>
      <c r="GS204" s="57"/>
      <c r="GT204" s="57"/>
      <c r="GU204" s="57"/>
      <c r="GV204" s="57"/>
      <c r="GW204" s="57"/>
      <c r="GX204" s="57"/>
      <c r="GY204" s="57"/>
      <c r="GZ204" s="57"/>
      <c r="HA204" s="57"/>
      <c r="HB204" s="57"/>
      <c r="HC204" s="57"/>
      <c r="HD204" s="57"/>
      <c r="HE204" s="57"/>
      <c r="HF204" s="57"/>
      <c r="HG204" s="57"/>
      <c r="HH204" s="57"/>
      <c r="HI204" s="57"/>
      <c r="HJ204" s="57"/>
      <c r="HK204" s="57"/>
      <c r="HL204" s="57"/>
      <c r="HM204" s="57"/>
      <c r="HN204" s="57"/>
      <c r="HO204" s="57"/>
      <c r="HP204" s="57"/>
      <c r="HQ204" s="57"/>
      <c r="HR204" s="57"/>
      <c r="HS204" s="57"/>
      <c r="HT204" s="57"/>
      <c r="HU204" s="57"/>
      <c r="HV204" s="57"/>
      <c r="HW204" s="57"/>
      <c r="HX204" s="57"/>
      <c r="HY204" s="57"/>
      <c r="HZ204" s="57"/>
      <c r="IA204" s="57"/>
      <c r="IB204" s="57"/>
      <c r="IC204" s="57"/>
      <c r="ID204" s="57"/>
      <c r="IE204" s="57"/>
      <c r="IF204" s="57"/>
      <c r="IG204" s="57"/>
    </row>
    <row r="205" spans="1:241" x14ac:dyDescent="0.3">
      <c r="A205" s="54"/>
      <c r="B205" s="88" t="s">
        <v>517</v>
      </c>
      <c r="C205" s="114">
        <f>C206+C207</f>
        <v>0</v>
      </c>
      <c r="D205" s="114">
        <f t="shared" ref="D205:H205" si="76">D206+D207</f>
        <v>234810</v>
      </c>
      <c r="E205" s="114">
        <f t="shared" si="76"/>
        <v>81600</v>
      </c>
      <c r="F205" s="114">
        <f t="shared" si="76"/>
        <v>81600</v>
      </c>
      <c r="G205" s="114">
        <f t="shared" si="76"/>
        <v>81580</v>
      </c>
      <c r="H205" s="114">
        <f t="shared" si="76"/>
        <v>47354</v>
      </c>
      <c r="I205" s="200"/>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c r="DP205" s="57"/>
      <c r="DQ205" s="57"/>
      <c r="DR205" s="57"/>
      <c r="DS205" s="57"/>
      <c r="DT205" s="57"/>
      <c r="DU205" s="57"/>
      <c r="DV205" s="57"/>
      <c r="DW205" s="57"/>
      <c r="DX205" s="57"/>
      <c r="DY205" s="57"/>
      <c r="DZ205" s="57"/>
      <c r="EA205" s="57"/>
      <c r="EB205" s="57"/>
      <c r="EC205" s="57"/>
      <c r="ED205" s="57"/>
      <c r="EE205" s="57"/>
      <c r="EF205" s="57"/>
      <c r="EG205" s="57"/>
      <c r="EH205" s="57"/>
      <c r="EI205" s="57"/>
      <c r="EJ205" s="57"/>
      <c r="EK205" s="57"/>
      <c r="EL205" s="57"/>
      <c r="EM205" s="57"/>
      <c r="EN205" s="57"/>
      <c r="EO205" s="57"/>
      <c r="EP205" s="57"/>
      <c r="EQ205" s="57"/>
      <c r="ER205" s="57"/>
      <c r="ES205" s="57"/>
      <c r="ET205" s="57"/>
      <c r="EU205" s="57"/>
      <c r="EV205" s="57"/>
      <c r="EW205" s="57"/>
      <c r="EX205" s="57"/>
      <c r="EY205" s="57"/>
      <c r="EZ205" s="57"/>
      <c r="FA205" s="57"/>
      <c r="FB205" s="57"/>
      <c r="FC205" s="57"/>
      <c r="FD205" s="57"/>
      <c r="FE205" s="57"/>
      <c r="FF205" s="57"/>
      <c r="FG205" s="57"/>
      <c r="FH205" s="57"/>
      <c r="FI205" s="57"/>
      <c r="FJ205" s="57"/>
      <c r="FK205" s="57"/>
      <c r="FL205" s="57"/>
      <c r="FM205" s="57"/>
      <c r="FN205" s="57"/>
      <c r="FO205" s="57"/>
      <c r="FP205" s="57"/>
      <c r="FQ205" s="57"/>
      <c r="FR205" s="57"/>
      <c r="FS205" s="57"/>
      <c r="FT205" s="57"/>
      <c r="FU205" s="57"/>
      <c r="FV205" s="57"/>
      <c r="FW205" s="57"/>
      <c r="FX205" s="57"/>
      <c r="FY205" s="57"/>
      <c r="FZ205" s="57"/>
      <c r="GA205" s="57"/>
      <c r="GB205" s="57"/>
      <c r="GC205" s="57"/>
      <c r="GD205" s="57"/>
      <c r="GE205" s="57"/>
      <c r="GF205" s="57"/>
      <c r="GG205" s="57"/>
      <c r="GH205" s="57"/>
      <c r="GI205" s="57"/>
      <c r="GJ205" s="57"/>
      <c r="GK205" s="57"/>
      <c r="GL205" s="57"/>
      <c r="GM205" s="57"/>
      <c r="GN205" s="57"/>
      <c r="GO205" s="57"/>
      <c r="GP205" s="57"/>
      <c r="GQ205" s="57"/>
      <c r="GR205" s="57"/>
      <c r="GS205" s="57"/>
      <c r="GT205" s="57"/>
      <c r="GU205" s="57"/>
      <c r="GV205" s="57"/>
      <c r="GW205" s="57"/>
      <c r="GX205" s="57"/>
      <c r="GY205" s="57"/>
      <c r="GZ205" s="57"/>
      <c r="HA205" s="57"/>
      <c r="HB205" s="57"/>
      <c r="HC205" s="57"/>
      <c r="HD205" s="57"/>
      <c r="HE205" s="57"/>
      <c r="HF205" s="57"/>
      <c r="HG205" s="57"/>
      <c r="HH205" s="57"/>
      <c r="HI205" s="57"/>
      <c r="HJ205" s="57"/>
      <c r="HK205" s="57"/>
      <c r="HL205" s="57"/>
      <c r="HM205" s="57"/>
      <c r="HN205" s="57"/>
      <c r="HO205" s="57"/>
      <c r="HP205" s="57"/>
      <c r="HQ205" s="57"/>
      <c r="HR205" s="57"/>
      <c r="HS205" s="57"/>
      <c r="HT205" s="57"/>
      <c r="HU205" s="57"/>
      <c r="HV205" s="57"/>
      <c r="HW205" s="57"/>
      <c r="HX205" s="57"/>
      <c r="HY205" s="57"/>
      <c r="HZ205" s="57"/>
      <c r="IA205" s="57"/>
      <c r="IB205" s="57"/>
      <c r="IC205" s="57"/>
      <c r="ID205" s="57"/>
      <c r="IE205" s="57"/>
      <c r="IF205" s="57"/>
      <c r="IG205" s="57"/>
    </row>
    <row r="206" spans="1:241" x14ac:dyDescent="0.3">
      <c r="A206" s="54"/>
      <c r="B206" s="88" t="s">
        <v>518</v>
      </c>
      <c r="C206" s="114"/>
      <c r="D206" s="179">
        <v>234810</v>
      </c>
      <c r="E206" s="179">
        <v>81600</v>
      </c>
      <c r="F206" s="179">
        <v>81600</v>
      </c>
      <c r="G206" s="62">
        <v>81580</v>
      </c>
      <c r="H206" s="62">
        <v>47354</v>
      </c>
      <c r="I206" s="200"/>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c r="DP206" s="57"/>
      <c r="DQ206" s="57"/>
      <c r="DR206" s="57"/>
      <c r="DS206" s="57"/>
      <c r="DT206" s="57"/>
      <c r="DU206" s="57"/>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57"/>
      <c r="HW206" s="57"/>
      <c r="HX206" s="57"/>
      <c r="HY206" s="57"/>
      <c r="HZ206" s="57"/>
      <c r="IA206" s="57"/>
      <c r="IB206" s="57"/>
      <c r="IC206" s="57"/>
      <c r="ID206" s="57"/>
      <c r="IE206" s="57"/>
      <c r="IF206" s="57"/>
      <c r="IG206" s="57"/>
    </row>
    <row r="207" spans="1:241" x14ac:dyDescent="0.3">
      <c r="A207" s="54"/>
      <c r="B207" s="88" t="s">
        <v>519</v>
      </c>
      <c r="C207" s="114"/>
      <c r="D207" s="179">
        <v>0</v>
      </c>
      <c r="E207" s="179">
        <v>0</v>
      </c>
      <c r="F207" s="179">
        <v>0</v>
      </c>
      <c r="G207" s="62">
        <v>0</v>
      </c>
      <c r="H207" s="62">
        <v>0</v>
      </c>
      <c r="I207" s="200"/>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c r="DP207" s="57"/>
      <c r="DQ207" s="57"/>
      <c r="DR207" s="57"/>
      <c r="DS207" s="57"/>
      <c r="DT207" s="57"/>
      <c r="DU207" s="57"/>
      <c r="DV207" s="57"/>
      <c r="DW207" s="57"/>
      <c r="DX207" s="57"/>
      <c r="DY207" s="57"/>
      <c r="DZ207" s="57"/>
      <c r="EA207" s="57"/>
      <c r="EB207" s="57"/>
      <c r="EC207" s="57"/>
      <c r="ED207" s="57"/>
      <c r="EE207" s="57"/>
      <c r="EF207" s="57"/>
      <c r="EG207" s="57"/>
      <c r="EH207" s="57"/>
      <c r="EI207" s="57"/>
      <c r="EJ207" s="57"/>
      <c r="EK207" s="57"/>
      <c r="EL207" s="57"/>
      <c r="EM207" s="57"/>
      <c r="EN207" s="57"/>
      <c r="EO207" s="57"/>
      <c r="EP207" s="57"/>
      <c r="EQ207" s="57"/>
      <c r="ER207" s="57"/>
      <c r="ES207" s="57"/>
      <c r="ET207" s="57"/>
      <c r="EU207" s="57"/>
      <c r="EV207" s="57"/>
      <c r="EW207" s="57"/>
      <c r="EX207" s="57"/>
      <c r="EY207" s="57"/>
      <c r="EZ207" s="57"/>
      <c r="FA207" s="57"/>
      <c r="FB207" s="57"/>
      <c r="FC207" s="57"/>
      <c r="FD207" s="57"/>
      <c r="FE207" s="57"/>
      <c r="FF207" s="57"/>
      <c r="FG207" s="57"/>
      <c r="FH207" s="57"/>
      <c r="FI207" s="57"/>
      <c r="FJ207" s="57"/>
      <c r="FK207" s="57"/>
      <c r="FL207" s="57"/>
      <c r="FM207" s="57"/>
      <c r="FN207" s="57"/>
      <c r="FO207" s="57"/>
      <c r="FP207" s="57"/>
      <c r="FQ207" s="57"/>
      <c r="FR207" s="57"/>
      <c r="FS207" s="57"/>
      <c r="FT207" s="57"/>
      <c r="FU207" s="57"/>
      <c r="FV207" s="57"/>
      <c r="FW207" s="57"/>
      <c r="FX207" s="57"/>
      <c r="FY207" s="57"/>
      <c r="FZ207" s="57"/>
      <c r="GA207" s="57"/>
      <c r="GB207" s="57"/>
      <c r="GC207" s="57"/>
      <c r="GD207" s="57"/>
      <c r="GE207" s="57"/>
      <c r="GF207" s="57"/>
      <c r="GG207" s="57"/>
      <c r="GH207" s="57"/>
      <c r="GI207" s="57"/>
      <c r="GJ207" s="57"/>
      <c r="GK207" s="57"/>
      <c r="GL207" s="57"/>
      <c r="GM207" s="57"/>
      <c r="GN207" s="57"/>
      <c r="GO207" s="57"/>
      <c r="GP207" s="57"/>
      <c r="GQ207" s="57"/>
      <c r="GR207" s="57"/>
      <c r="GS207" s="57"/>
      <c r="GT207" s="57"/>
      <c r="GU207" s="57"/>
      <c r="GV207" s="57"/>
      <c r="GW207" s="57"/>
      <c r="GX207" s="57"/>
      <c r="GY207" s="57"/>
      <c r="GZ207" s="57"/>
      <c r="HA207" s="57"/>
      <c r="HB207" s="57"/>
      <c r="HC207" s="57"/>
      <c r="HD207" s="57"/>
      <c r="HE207" s="57"/>
      <c r="HF207" s="57"/>
      <c r="HG207" s="57"/>
      <c r="HH207" s="57"/>
      <c r="HI207" s="57"/>
      <c r="HJ207" s="57"/>
      <c r="HK207" s="57"/>
      <c r="HL207" s="57"/>
      <c r="HM207" s="57"/>
      <c r="HN207" s="57"/>
      <c r="HO207" s="57"/>
      <c r="HP207" s="57"/>
      <c r="HQ207" s="57"/>
      <c r="HR207" s="57"/>
      <c r="HS207" s="57"/>
      <c r="HT207" s="57"/>
      <c r="HU207" s="57"/>
      <c r="HV207" s="57"/>
      <c r="HW207" s="57"/>
      <c r="HX207" s="57"/>
      <c r="HY207" s="57"/>
      <c r="HZ207" s="57"/>
      <c r="IA207" s="57"/>
      <c r="IB207" s="57"/>
      <c r="IC207" s="57"/>
      <c r="ID207" s="57"/>
      <c r="IE207" s="57"/>
      <c r="IF207" s="57"/>
      <c r="IG207" s="57"/>
    </row>
    <row r="208" spans="1:241" ht="60" x14ac:dyDescent="0.3">
      <c r="A208" s="54"/>
      <c r="B208" s="88" t="s">
        <v>354</v>
      </c>
      <c r="C208" s="114"/>
      <c r="D208" s="179">
        <v>12930</v>
      </c>
      <c r="E208" s="179">
        <v>12940</v>
      </c>
      <c r="F208" s="179">
        <v>12940</v>
      </c>
      <c r="G208" s="62">
        <v>12901</v>
      </c>
      <c r="H208" s="62">
        <v>614</v>
      </c>
      <c r="I208" s="200"/>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c r="DP208" s="57"/>
      <c r="DQ208" s="57"/>
      <c r="DR208" s="57"/>
      <c r="DS208" s="57"/>
      <c r="DT208" s="57"/>
      <c r="DU208" s="57"/>
      <c r="DV208" s="57"/>
      <c r="DW208" s="57"/>
      <c r="DX208" s="57"/>
      <c r="DY208" s="57"/>
      <c r="DZ208" s="57"/>
      <c r="EA208" s="57"/>
      <c r="EB208" s="57"/>
      <c r="EC208" s="57"/>
      <c r="ED208" s="57"/>
      <c r="EE208" s="57"/>
      <c r="EF208" s="57"/>
      <c r="EG208" s="57"/>
      <c r="EH208" s="57"/>
      <c r="EI208" s="57"/>
      <c r="EJ208" s="57"/>
      <c r="EK208" s="57"/>
      <c r="EL208" s="57"/>
      <c r="EM208" s="57"/>
      <c r="EN208" s="57"/>
      <c r="EO208" s="57"/>
      <c r="EP208" s="57"/>
      <c r="EQ208" s="57"/>
      <c r="ER208" s="57"/>
      <c r="ES208" s="57"/>
      <c r="ET208" s="57"/>
      <c r="EU208" s="57"/>
      <c r="EV208" s="57"/>
      <c r="EW208" s="57"/>
      <c r="EX208" s="57"/>
      <c r="EY208" s="57"/>
      <c r="EZ208" s="57"/>
      <c r="FA208" s="57"/>
      <c r="FB208" s="57"/>
      <c r="FC208" s="57"/>
      <c r="FD208" s="57"/>
      <c r="FE208" s="57"/>
      <c r="FF208" s="57"/>
      <c r="FG208" s="57"/>
      <c r="FH208" s="57"/>
      <c r="FI208" s="57"/>
      <c r="FJ208" s="57"/>
      <c r="FK208" s="57"/>
      <c r="FL208" s="57"/>
      <c r="FM208" s="57"/>
      <c r="FN208" s="57"/>
      <c r="FO208" s="57"/>
      <c r="FP208" s="57"/>
      <c r="FQ208" s="57"/>
      <c r="FR208" s="57"/>
      <c r="FS208" s="57"/>
      <c r="FT208" s="57"/>
      <c r="FU208" s="57"/>
      <c r="FV208" s="57"/>
      <c r="FW208" s="57"/>
      <c r="FX208" s="57"/>
      <c r="FY208" s="57"/>
      <c r="FZ208" s="57"/>
      <c r="GA208" s="57"/>
      <c r="GB208" s="57"/>
      <c r="GC208" s="57"/>
      <c r="GD208" s="57"/>
      <c r="GE208" s="57"/>
      <c r="GF208" s="57"/>
      <c r="GG208" s="57"/>
      <c r="GH208" s="57"/>
      <c r="GI208" s="57"/>
      <c r="GJ208" s="57"/>
      <c r="GK208" s="57"/>
      <c r="GL208" s="57"/>
      <c r="GM208" s="57"/>
      <c r="GN208" s="57"/>
      <c r="GO208" s="57"/>
      <c r="GP208" s="57"/>
      <c r="GQ208" s="57"/>
      <c r="GR208" s="57"/>
      <c r="GS208" s="57"/>
      <c r="GT208" s="57"/>
      <c r="GU208" s="57"/>
      <c r="GV208" s="57"/>
      <c r="GW208" s="57"/>
      <c r="GX208" s="57"/>
      <c r="GY208" s="57"/>
      <c r="GZ208" s="57"/>
      <c r="HA208" s="57"/>
      <c r="HB208" s="57"/>
      <c r="HC208" s="57"/>
      <c r="HD208" s="57"/>
      <c r="HE208" s="57"/>
      <c r="HF208" s="57"/>
      <c r="HG208" s="57"/>
      <c r="HH208" s="57"/>
      <c r="HI208" s="57"/>
      <c r="HJ208" s="57"/>
      <c r="HK208" s="57"/>
      <c r="HL208" s="57"/>
      <c r="HM208" s="57"/>
      <c r="HN208" s="57"/>
      <c r="HO208" s="57"/>
      <c r="HP208" s="57"/>
      <c r="HQ208" s="57"/>
      <c r="HR208" s="57"/>
      <c r="HS208" s="57"/>
      <c r="HT208" s="57"/>
      <c r="HU208" s="57"/>
      <c r="HV208" s="57"/>
      <c r="HW208" s="57"/>
      <c r="HX208" s="57"/>
      <c r="HY208" s="57"/>
      <c r="HZ208" s="57"/>
      <c r="IA208" s="57"/>
      <c r="IB208" s="57"/>
      <c r="IC208" s="57"/>
      <c r="ID208" s="57"/>
      <c r="IE208" s="57"/>
      <c r="IF208" s="57"/>
      <c r="IG208" s="57"/>
    </row>
    <row r="209" spans="1:241" x14ac:dyDescent="0.3">
      <c r="A209" s="54"/>
      <c r="B209" s="88" t="s">
        <v>482</v>
      </c>
      <c r="C209" s="114"/>
      <c r="D209" s="179">
        <v>0</v>
      </c>
      <c r="E209" s="179">
        <v>0</v>
      </c>
      <c r="F209" s="179">
        <v>0</v>
      </c>
      <c r="G209" s="62">
        <v>0</v>
      </c>
      <c r="H209" s="62">
        <v>0</v>
      </c>
      <c r="I209" s="200"/>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c r="DP209" s="57"/>
      <c r="DQ209" s="57"/>
      <c r="DR209" s="57"/>
      <c r="DS209" s="57"/>
      <c r="DT209" s="57"/>
      <c r="DU209" s="57"/>
      <c r="DV209" s="57"/>
      <c r="DW209" s="57"/>
      <c r="DX209" s="57"/>
      <c r="DY209" s="57"/>
      <c r="DZ209" s="57"/>
      <c r="EA209" s="57"/>
      <c r="EB209" s="57"/>
      <c r="EC209" s="57"/>
      <c r="ED209" s="57"/>
      <c r="EE209" s="57"/>
      <c r="EF209" s="57"/>
      <c r="EG209" s="57"/>
      <c r="EH209" s="57"/>
      <c r="EI209" s="57"/>
      <c r="EJ209" s="57"/>
      <c r="EK209" s="57"/>
      <c r="EL209" s="57"/>
      <c r="EM209" s="57"/>
      <c r="EN209" s="57"/>
      <c r="EO209" s="57"/>
      <c r="EP209" s="57"/>
      <c r="EQ209" s="57"/>
      <c r="ER209" s="57"/>
      <c r="ES209" s="57"/>
      <c r="ET209" s="57"/>
      <c r="EU209" s="57"/>
      <c r="EV209" s="57"/>
      <c r="EW209" s="57"/>
      <c r="EX209" s="57"/>
      <c r="EY209" s="57"/>
      <c r="EZ209" s="57"/>
      <c r="FA209" s="57"/>
      <c r="FB209" s="57"/>
      <c r="FC209" s="57"/>
      <c r="FD209" s="57"/>
      <c r="FE209" s="57"/>
      <c r="FF209" s="57"/>
      <c r="FG209" s="57"/>
      <c r="FH209" s="57"/>
      <c r="FI209" s="57"/>
      <c r="FJ209" s="57"/>
      <c r="FK209" s="57"/>
      <c r="FL209" s="57"/>
      <c r="FM209" s="57"/>
      <c r="FN209" s="57"/>
      <c r="FO209" s="57"/>
      <c r="FP209" s="57"/>
      <c r="FQ209" s="57"/>
      <c r="FR209" s="57"/>
      <c r="FS209" s="57"/>
      <c r="FT209" s="57"/>
      <c r="FU209" s="57"/>
      <c r="FV209" s="57"/>
      <c r="FW209" s="57"/>
      <c r="FX209" s="57"/>
      <c r="FY209" s="57"/>
      <c r="FZ209" s="57"/>
      <c r="GA209" s="57"/>
      <c r="GB209" s="57"/>
      <c r="GC209" s="57"/>
      <c r="GD209" s="57"/>
      <c r="GE209" s="57"/>
      <c r="GF209" s="57"/>
      <c r="GG209" s="57"/>
      <c r="GH209" s="57"/>
      <c r="GI209" s="57"/>
      <c r="GJ209" s="57"/>
      <c r="GK209" s="57"/>
      <c r="GL209" s="57"/>
      <c r="GM209" s="57"/>
      <c r="GN209" s="57"/>
      <c r="GO209" s="57"/>
      <c r="GP209" s="57"/>
      <c r="GQ209" s="57"/>
      <c r="GR209" s="57"/>
      <c r="GS209" s="57"/>
      <c r="GT209" s="57"/>
      <c r="GU209" s="57"/>
      <c r="GV209" s="57"/>
      <c r="GW209" s="57"/>
      <c r="GX209" s="57"/>
      <c r="GY209" s="57"/>
      <c r="GZ209" s="57"/>
      <c r="HA209" s="57"/>
      <c r="HB209" s="57"/>
      <c r="HC209" s="57"/>
      <c r="HD209" s="57"/>
      <c r="HE209" s="57"/>
      <c r="HF209" s="57"/>
      <c r="HG209" s="57"/>
      <c r="HH209" s="57"/>
      <c r="HI209" s="57"/>
      <c r="HJ209" s="57"/>
      <c r="HK209" s="57"/>
      <c r="HL209" s="57"/>
      <c r="HM209" s="57"/>
      <c r="HN209" s="57"/>
      <c r="HO209" s="57"/>
      <c r="HP209" s="57"/>
      <c r="HQ209" s="57"/>
      <c r="HR209" s="57"/>
      <c r="HS209" s="57"/>
      <c r="HT209" s="57"/>
      <c r="HU209" s="57"/>
      <c r="HV209" s="57"/>
      <c r="HW209" s="57"/>
      <c r="HX209" s="57"/>
      <c r="HY209" s="57"/>
      <c r="HZ209" s="57"/>
      <c r="IA209" s="57"/>
      <c r="IB209" s="57"/>
      <c r="IC209" s="57"/>
      <c r="ID209" s="57"/>
      <c r="IE209" s="57"/>
      <c r="IF209" s="57"/>
      <c r="IG209" s="57"/>
    </row>
    <row r="210" spans="1:241" ht="30" x14ac:dyDescent="0.3">
      <c r="A210" s="54"/>
      <c r="B210" s="88" t="s">
        <v>470</v>
      </c>
      <c r="C210" s="114"/>
      <c r="D210" s="179">
        <v>1253760</v>
      </c>
      <c r="E210" s="179">
        <v>1168980</v>
      </c>
      <c r="F210" s="179">
        <v>1168980</v>
      </c>
      <c r="G210" s="62">
        <v>1168965</v>
      </c>
      <c r="H210" s="62">
        <v>125145</v>
      </c>
      <c r="I210" s="200"/>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c r="DP210" s="57"/>
      <c r="DQ210" s="57"/>
      <c r="DR210" s="57"/>
      <c r="DS210" s="57"/>
      <c r="DT210" s="57"/>
      <c r="DU210" s="57"/>
      <c r="DV210" s="57"/>
      <c r="DW210" s="57"/>
      <c r="DX210" s="57"/>
      <c r="DY210" s="57"/>
      <c r="DZ210" s="57"/>
      <c r="EA210" s="57"/>
      <c r="EB210" s="57"/>
      <c r="EC210" s="57"/>
      <c r="ED210" s="57"/>
      <c r="EE210" s="57"/>
      <c r="EF210" s="57"/>
      <c r="EG210" s="57"/>
      <c r="EH210" s="57"/>
      <c r="EI210" s="57"/>
      <c r="EJ210" s="57"/>
      <c r="EK210" s="57"/>
      <c r="EL210" s="57"/>
      <c r="EM210" s="57"/>
      <c r="EN210" s="57"/>
      <c r="EO210" s="57"/>
      <c r="EP210" s="57"/>
      <c r="EQ210" s="57"/>
      <c r="ER210" s="57"/>
      <c r="ES210" s="57"/>
      <c r="ET210" s="57"/>
      <c r="EU210" s="57"/>
      <c r="EV210" s="57"/>
      <c r="EW210" s="57"/>
      <c r="EX210" s="57"/>
      <c r="EY210" s="57"/>
      <c r="EZ210" s="57"/>
      <c r="FA210" s="57"/>
      <c r="FB210" s="57"/>
      <c r="FC210" s="57"/>
      <c r="FD210" s="57"/>
      <c r="FE210" s="57"/>
      <c r="FF210" s="57"/>
      <c r="FG210" s="57"/>
      <c r="FH210" s="57"/>
      <c r="FI210" s="57"/>
      <c r="FJ210" s="57"/>
      <c r="FK210" s="57"/>
      <c r="FL210" s="57"/>
      <c r="FM210" s="57"/>
      <c r="FN210" s="57"/>
      <c r="FO210" s="57"/>
      <c r="FP210" s="57"/>
      <c r="FQ210" s="57"/>
      <c r="FR210" s="57"/>
      <c r="FS210" s="57"/>
      <c r="FT210" s="57"/>
      <c r="FU210" s="57"/>
      <c r="FV210" s="57"/>
      <c r="FW210" s="57"/>
      <c r="FX210" s="57"/>
      <c r="FY210" s="57"/>
      <c r="FZ210" s="57"/>
      <c r="GA210" s="57"/>
      <c r="GB210" s="57"/>
      <c r="GC210" s="57"/>
      <c r="GD210" s="57"/>
      <c r="GE210" s="57"/>
      <c r="GF210" s="57"/>
      <c r="GG210" s="57"/>
      <c r="GH210" s="57"/>
      <c r="GI210" s="57"/>
      <c r="GJ210" s="57"/>
      <c r="GK210" s="57"/>
      <c r="GL210" s="57"/>
      <c r="GM210" s="57"/>
      <c r="GN210" s="57"/>
      <c r="GO210" s="57"/>
      <c r="GP210" s="57"/>
      <c r="GQ210" s="57"/>
      <c r="GR210" s="57"/>
      <c r="GS210" s="57"/>
      <c r="GT210" s="57"/>
      <c r="GU210" s="57"/>
      <c r="GV210" s="57"/>
      <c r="GW210" s="57"/>
      <c r="GX210" s="57"/>
      <c r="GY210" s="57"/>
      <c r="GZ210" s="57"/>
      <c r="HA210" s="57"/>
      <c r="HB210" s="57"/>
      <c r="HC210" s="57"/>
      <c r="HD210" s="57"/>
      <c r="HE210" s="57"/>
      <c r="HF210" s="57"/>
      <c r="HG210" s="57"/>
      <c r="HH210" s="57"/>
      <c r="HI210" s="57"/>
      <c r="HJ210" s="57"/>
      <c r="HK210" s="57"/>
      <c r="HL210" s="57"/>
      <c r="HM210" s="57"/>
      <c r="HN210" s="57"/>
      <c r="HO210" s="57"/>
      <c r="HP210" s="57"/>
      <c r="HQ210" s="57"/>
      <c r="HR210" s="57"/>
      <c r="HS210" s="57"/>
      <c r="HT210" s="57"/>
      <c r="HU210" s="57"/>
      <c r="HV210" s="57"/>
      <c r="HW210" s="57"/>
      <c r="HX210" s="57"/>
      <c r="HY210" s="57"/>
      <c r="HZ210" s="57"/>
      <c r="IA210" s="57"/>
      <c r="IB210" s="57"/>
      <c r="IC210" s="57"/>
      <c r="ID210" s="57"/>
      <c r="IE210" s="57"/>
      <c r="IF210" s="57"/>
      <c r="IG210" s="57"/>
    </row>
    <row r="211" spans="1:241" x14ac:dyDescent="0.3">
      <c r="A211" s="54"/>
      <c r="B211" s="88" t="s">
        <v>502</v>
      </c>
      <c r="C211" s="114"/>
      <c r="D211" s="179">
        <v>0</v>
      </c>
      <c r="E211" s="179">
        <v>0</v>
      </c>
      <c r="F211" s="179">
        <v>0</v>
      </c>
      <c r="G211" s="199">
        <v>0</v>
      </c>
      <c r="H211" s="199">
        <v>0</v>
      </c>
      <c r="I211" s="200"/>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c r="DP211" s="57"/>
      <c r="DQ211" s="57"/>
      <c r="DR211" s="57"/>
      <c r="DS211" s="57"/>
      <c r="DT211" s="57"/>
      <c r="DU211" s="57"/>
      <c r="DV211" s="57"/>
      <c r="DW211" s="57"/>
      <c r="DX211" s="57"/>
      <c r="DY211" s="57"/>
      <c r="DZ211" s="57"/>
      <c r="EA211" s="57"/>
      <c r="EB211" s="57"/>
      <c r="EC211" s="57"/>
      <c r="ED211" s="57"/>
      <c r="EE211" s="57"/>
      <c r="EF211" s="57"/>
      <c r="EG211" s="57"/>
      <c r="EH211" s="57"/>
      <c r="EI211" s="57"/>
      <c r="EJ211" s="57"/>
      <c r="EK211" s="57"/>
      <c r="EL211" s="57"/>
      <c r="EM211" s="57"/>
      <c r="EN211" s="57"/>
      <c r="EO211" s="57"/>
      <c r="EP211" s="57"/>
      <c r="EQ211" s="57"/>
      <c r="ER211" s="57"/>
      <c r="ES211" s="57"/>
      <c r="ET211" s="57"/>
      <c r="EU211" s="57"/>
      <c r="EV211" s="57"/>
      <c r="EW211" s="57"/>
      <c r="EX211" s="57"/>
      <c r="EY211" s="57"/>
      <c r="EZ211" s="57"/>
      <c r="FA211" s="57"/>
      <c r="FB211" s="57"/>
      <c r="FC211" s="57"/>
      <c r="FD211" s="57"/>
      <c r="FE211" s="57"/>
      <c r="FF211" s="57"/>
      <c r="FG211" s="57"/>
      <c r="FH211" s="57"/>
      <c r="FI211" s="57"/>
      <c r="FJ211" s="57"/>
      <c r="FK211" s="57"/>
      <c r="FL211" s="57"/>
      <c r="FM211" s="57"/>
      <c r="FN211" s="57"/>
      <c r="FO211" s="57"/>
      <c r="FP211" s="57"/>
      <c r="FQ211" s="57"/>
      <c r="FR211" s="57"/>
      <c r="FS211" s="57"/>
      <c r="FT211" s="57"/>
      <c r="FU211" s="57"/>
      <c r="FV211" s="57"/>
      <c r="FW211" s="57"/>
      <c r="FX211" s="57"/>
      <c r="FY211" s="57"/>
      <c r="FZ211" s="57"/>
      <c r="GA211" s="57"/>
      <c r="GB211" s="57"/>
      <c r="GC211" s="57"/>
      <c r="GD211" s="57"/>
      <c r="GE211" s="57"/>
      <c r="GF211" s="57"/>
      <c r="GG211" s="57"/>
      <c r="GH211" s="57"/>
      <c r="GI211" s="57"/>
      <c r="GJ211" s="57"/>
      <c r="GK211" s="57"/>
      <c r="GL211" s="57"/>
      <c r="GM211" s="57"/>
      <c r="GN211" s="57"/>
      <c r="GO211" s="57"/>
      <c r="GP211" s="57"/>
      <c r="GQ211" s="57"/>
      <c r="GR211" s="57"/>
      <c r="GS211" s="57"/>
      <c r="GT211" s="57"/>
      <c r="GU211" s="57"/>
      <c r="GV211" s="57"/>
      <c r="GW211" s="57"/>
      <c r="GX211" s="57"/>
      <c r="GY211" s="57"/>
      <c r="GZ211" s="57"/>
      <c r="HA211" s="57"/>
      <c r="HB211" s="57"/>
      <c r="HC211" s="57"/>
      <c r="HD211" s="57"/>
      <c r="HE211" s="57"/>
      <c r="HF211" s="57"/>
      <c r="HG211" s="57"/>
      <c r="HH211" s="57"/>
      <c r="HI211" s="57"/>
      <c r="HJ211" s="57"/>
      <c r="HK211" s="57"/>
      <c r="HL211" s="57"/>
      <c r="HM211" s="57"/>
      <c r="HN211" s="57"/>
      <c r="HO211" s="57"/>
      <c r="HP211" s="57"/>
      <c r="HQ211" s="57"/>
      <c r="HR211" s="57"/>
      <c r="HS211" s="57"/>
      <c r="HT211" s="57"/>
      <c r="HU211" s="57"/>
      <c r="HV211" s="57"/>
      <c r="HW211" s="57"/>
      <c r="HX211" s="57"/>
      <c r="HY211" s="57"/>
      <c r="HZ211" s="57"/>
      <c r="IA211" s="57"/>
      <c r="IB211" s="57"/>
      <c r="IC211" s="57"/>
      <c r="ID211" s="57"/>
      <c r="IE211" s="57"/>
      <c r="IF211" s="57"/>
      <c r="IG211" s="57"/>
    </row>
    <row r="212" spans="1:241" x14ac:dyDescent="0.3">
      <c r="A212" s="54"/>
      <c r="B212" s="64" t="s">
        <v>345</v>
      </c>
      <c r="C212" s="114"/>
      <c r="D212" s="179">
        <v>0</v>
      </c>
      <c r="E212" s="179">
        <v>0</v>
      </c>
      <c r="F212" s="179">
        <v>0</v>
      </c>
      <c r="G212" s="86">
        <v>-56611</v>
      </c>
      <c r="H212" s="86">
        <v>-5452</v>
      </c>
      <c r="I212" s="200"/>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IG212" s="57"/>
    </row>
    <row r="213" spans="1:241" x14ac:dyDescent="0.3">
      <c r="A213" s="54" t="s">
        <v>407</v>
      </c>
      <c r="B213" s="89" t="s">
        <v>408</v>
      </c>
      <c r="C213" s="114">
        <f>+C214+C215+C216+C217+C218</f>
        <v>0</v>
      </c>
      <c r="D213" s="114">
        <f t="shared" ref="D213:H213" si="77">+D214+D215+D216+D217+D218</f>
        <v>12518920</v>
      </c>
      <c r="E213" s="114">
        <f t="shared" si="77"/>
        <v>12952200</v>
      </c>
      <c r="F213" s="114">
        <f t="shared" si="77"/>
        <v>12952200</v>
      </c>
      <c r="G213" s="114">
        <f t="shared" si="77"/>
        <v>12951536</v>
      </c>
      <c r="H213" s="114">
        <f t="shared" si="77"/>
        <v>1046750</v>
      </c>
      <c r="I213" s="200"/>
      <c r="IG213" s="57"/>
    </row>
    <row r="214" spans="1:241" x14ac:dyDescent="0.3">
      <c r="A214" s="54"/>
      <c r="B214" s="85" t="s">
        <v>399</v>
      </c>
      <c r="C214" s="114"/>
      <c r="D214" s="180">
        <v>11815980</v>
      </c>
      <c r="E214" s="180">
        <v>12249230</v>
      </c>
      <c r="F214" s="180">
        <v>12249230</v>
      </c>
      <c r="G214" s="63">
        <v>12249223</v>
      </c>
      <c r="H214" s="63">
        <v>1007799</v>
      </c>
      <c r="I214" s="200"/>
      <c r="N214" s="90"/>
      <c r="O214" s="90"/>
      <c r="P214" s="90"/>
      <c r="Q214" s="90"/>
      <c r="R214" s="90"/>
      <c r="S214" s="90"/>
      <c r="T214" s="90"/>
      <c r="U214" s="90"/>
      <c r="V214" s="90"/>
      <c r="W214" s="90"/>
      <c r="X214" s="90"/>
      <c r="IG214" s="57"/>
    </row>
    <row r="215" spans="1:241" ht="30" x14ac:dyDescent="0.3">
      <c r="A215" s="54"/>
      <c r="B215" s="85" t="s">
        <v>409</v>
      </c>
      <c r="C215" s="114"/>
      <c r="D215" s="180">
        <v>0</v>
      </c>
      <c r="E215" s="180">
        <v>0</v>
      </c>
      <c r="F215" s="180">
        <v>0</v>
      </c>
      <c r="G215" s="63">
        <v>0</v>
      </c>
      <c r="H215" s="63">
        <v>0</v>
      </c>
      <c r="I215" s="200"/>
      <c r="N215" s="45"/>
      <c r="O215" s="45"/>
      <c r="P215" s="45"/>
      <c r="Q215" s="45"/>
      <c r="R215" s="45"/>
      <c r="S215" s="45"/>
      <c r="T215" s="45"/>
      <c r="U215" s="45"/>
      <c r="V215" s="45"/>
      <c r="W215" s="45"/>
      <c r="X215" s="45"/>
      <c r="IG215" s="57"/>
    </row>
    <row r="216" spans="1:241" ht="60" x14ac:dyDescent="0.3">
      <c r="A216" s="54"/>
      <c r="B216" s="85" t="s">
        <v>354</v>
      </c>
      <c r="C216" s="114"/>
      <c r="D216" s="180">
        <v>702940</v>
      </c>
      <c r="E216" s="180">
        <v>702970</v>
      </c>
      <c r="F216" s="180">
        <v>702970</v>
      </c>
      <c r="G216" s="63">
        <v>702313</v>
      </c>
      <c r="H216" s="63">
        <v>38951</v>
      </c>
      <c r="I216" s="200"/>
      <c r="N216" s="45"/>
      <c r="O216" s="45"/>
      <c r="P216" s="45"/>
      <c r="Q216" s="45"/>
      <c r="R216" s="45"/>
      <c r="S216" s="45"/>
      <c r="T216" s="45"/>
      <c r="U216" s="45"/>
      <c r="V216" s="45"/>
      <c r="W216" s="45"/>
      <c r="X216" s="45"/>
    </row>
    <row r="217" spans="1:241" x14ac:dyDescent="0.3">
      <c r="A217" s="54"/>
      <c r="B217" s="85" t="s">
        <v>482</v>
      </c>
      <c r="C217" s="114"/>
      <c r="D217" s="180">
        <v>0</v>
      </c>
      <c r="E217" s="180">
        <v>0</v>
      </c>
      <c r="F217" s="180">
        <v>0</v>
      </c>
      <c r="G217" s="63">
        <v>0</v>
      </c>
      <c r="H217" s="63">
        <v>0</v>
      </c>
      <c r="I217" s="200"/>
      <c r="N217" s="45"/>
      <c r="O217" s="45"/>
      <c r="P217" s="45"/>
      <c r="Q217" s="45"/>
      <c r="R217" s="45"/>
      <c r="S217" s="45"/>
      <c r="T217" s="45"/>
      <c r="U217" s="45"/>
      <c r="V217" s="45"/>
      <c r="W217" s="45"/>
      <c r="X217" s="45"/>
    </row>
    <row r="218" spans="1:241" ht="30" x14ac:dyDescent="0.3">
      <c r="A218" s="54"/>
      <c r="B218" s="85" t="s">
        <v>427</v>
      </c>
      <c r="C218" s="114"/>
      <c r="D218" s="180">
        <v>0</v>
      </c>
      <c r="E218" s="180">
        <v>0</v>
      </c>
      <c r="F218" s="180">
        <v>0</v>
      </c>
      <c r="G218" s="63">
        <v>0</v>
      </c>
      <c r="H218" s="63">
        <v>0</v>
      </c>
      <c r="I218" s="200"/>
      <c r="N218" s="45"/>
      <c r="O218" s="45"/>
      <c r="P218" s="45"/>
      <c r="Q218" s="45"/>
      <c r="R218" s="45"/>
      <c r="S218" s="45"/>
      <c r="T218" s="45"/>
      <c r="U218" s="45"/>
      <c r="V218" s="45"/>
      <c r="W218" s="45"/>
      <c r="X218" s="45"/>
    </row>
    <row r="219" spans="1:241" x14ac:dyDescent="0.3">
      <c r="A219" s="54"/>
      <c r="B219" s="64" t="s">
        <v>345</v>
      </c>
      <c r="C219" s="114"/>
      <c r="D219" s="180">
        <v>0</v>
      </c>
      <c r="E219" s="180">
        <v>0</v>
      </c>
      <c r="F219" s="180">
        <v>0</v>
      </c>
      <c r="G219" s="63">
        <v>-341</v>
      </c>
      <c r="H219" s="63">
        <v>0</v>
      </c>
      <c r="I219" s="200"/>
    </row>
    <row r="220" spans="1:241" x14ac:dyDescent="0.3">
      <c r="A220" s="54" t="s">
        <v>410</v>
      </c>
      <c r="B220" s="89" t="s">
        <v>411</v>
      </c>
      <c r="C220" s="112">
        <f>+C221+C226+C231+C234+C228+C235+C227+C222+C225</f>
        <v>0</v>
      </c>
      <c r="D220" s="112">
        <f t="shared" ref="D220:H220" si="78">+D221+D226+D231+D234+D228+D235+D227+D222+D225</f>
        <v>38029700</v>
      </c>
      <c r="E220" s="112">
        <f t="shared" si="78"/>
        <v>38163650</v>
      </c>
      <c r="F220" s="112">
        <f t="shared" si="78"/>
        <v>38163650</v>
      </c>
      <c r="G220" s="112">
        <f t="shared" si="78"/>
        <v>38162983</v>
      </c>
      <c r="H220" s="112">
        <f t="shared" si="78"/>
        <v>3442351</v>
      </c>
      <c r="I220" s="200"/>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c r="DP220" s="57"/>
      <c r="DQ220" s="57"/>
      <c r="DR220" s="57"/>
      <c r="DS220" s="57"/>
      <c r="DT220" s="57"/>
      <c r="DU220" s="57"/>
      <c r="DV220" s="57"/>
      <c r="DW220" s="57"/>
      <c r="DX220" s="57"/>
      <c r="DY220" s="57"/>
      <c r="DZ220" s="57"/>
      <c r="EA220" s="57"/>
      <c r="EB220" s="57"/>
      <c r="EC220" s="57"/>
      <c r="ED220" s="57"/>
      <c r="EE220" s="57"/>
      <c r="EF220" s="57"/>
      <c r="EG220" s="57"/>
      <c r="EH220" s="57"/>
      <c r="EI220" s="57"/>
      <c r="EJ220" s="57"/>
      <c r="EK220" s="57"/>
      <c r="EL220" s="57"/>
      <c r="EM220" s="57"/>
      <c r="EN220" s="57"/>
      <c r="EO220" s="57"/>
      <c r="EP220" s="57"/>
      <c r="EQ220" s="57"/>
      <c r="ER220" s="57"/>
      <c r="ES220" s="57"/>
      <c r="ET220" s="57"/>
      <c r="EU220" s="57"/>
      <c r="EV220" s="57"/>
      <c r="EW220" s="57"/>
      <c r="EX220" s="57"/>
      <c r="EY220" s="57"/>
      <c r="EZ220" s="57"/>
      <c r="FA220" s="57"/>
      <c r="FB220" s="57"/>
      <c r="FC220" s="57"/>
      <c r="FD220" s="57"/>
      <c r="FE220" s="57"/>
      <c r="FF220" s="57"/>
      <c r="FG220" s="57"/>
      <c r="FH220" s="57"/>
      <c r="FI220" s="57"/>
      <c r="FJ220" s="57"/>
      <c r="FK220" s="57"/>
      <c r="FL220" s="57"/>
      <c r="FM220" s="57"/>
      <c r="FN220" s="57"/>
      <c r="FO220" s="57"/>
      <c r="FP220" s="57"/>
      <c r="FQ220" s="57"/>
      <c r="FR220" s="57"/>
      <c r="FS220" s="57"/>
      <c r="FT220" s="57"/>
      <c r="FU220" s="57"/>
      <c r="FV220" s="57"/>
      <c r="FW220" s="57"/>
      <c r="FX220" s="57"/>
      <c r="FY220" s="57"/>
      <c r="FZ220" s="57"/>
      <c r="GA220" s="57"/>
      <c r="GB220" s="57"/>
      <c r="GC220" s="57"/>
      <c r="GD220" s="57"/>
      <c r="GE220" s="57"/>
      <c r="GF220" s="57"/>
      <c r="GG220" s="57"/>
      <c r="GH220" s="57"/>
      <c r="GI220" s="57"/>
      <c r="GJ220" s="57"/>
      <c r="GK220" s="57"/>
      <c r="GL220" s="57"/>
      <c r="GM220" s="57"/>
      <c r="GN220" s="57"/>
      <c r="GO220" s="57"/>
      <c r="GP220" s="57"/>
      <c r="GQ220" s="57"/>
      <c r="GR220" s="57"/>
      <c r="GS220" s="57"/>
      <c r="GT220" s="57"/>
      <c r="GU220" s="57"/>
      <c r="GV220" s="57"/>
      <c r="GW220" s="57"/>
      <c r="GX220" s="57"/>
      <c r="GY220" s="57"/>
      <c r="GZ220" s="57"/>
      <c r="HA220" s="57"/>
      <c r="HB220" s="57"/>
      <c r="HC220" s="57"/>
      <c r="HD220" s="57"/>
      <c r="HE220" s="57"/>
      <c r="HF220" s="57"/>
      <c r="HG220" s="57"/>
      <c r="HH220" s="57"/>
      <c r="HI220" s="57"/>
      <c r="HJ220" s="57"/>
      <c r="HK220" s="57"/>
      <c r="HL220" s="57"/>
      <c r="HM220" s="57"/>
      <c r="HN220" s="57"/>
      <c r="HO220" s="57"/>
      <c r="HP220" s="57"/>
      <c r="HQ220" s="57"/>
      <c r="HR220" s="57"/>
      <c r="HS220" s="57"/>
      <c r="HT220" s="57"/>
      <c r="HU220" s="57"/>
      <c r="HV220" s="57"/>
      <c r="HW220" s="57"/>
      <c r="HX220" s="57"/>
      <c r="HY220" s="57"/>
      <c r="HZ220" s="57"/>
      <c r="IA220" s="57"/>
      <c r="IB220" s="57"/>
      <c r="IC220" s="57"/>
      <c r="ID220" s="57"/>
      <c r="IE220" s="57"/>
      <c r="IF220" s="57"/>
    </row>
    <row r="221" spans="1:241" x14ac:dyDescent="0.3">
      <c r="A221" s="54"/>
      <c r="B221" s="61" t="s">
        <v>412</v>
      </c>
      <c r="C221" s="114"/>
      <c r="D221" s="181">
        <v>34401300</v>
      </c>
      <c r="E221" s="181">
        <v>35798540</v>
      </c>
      <c r="F221" s="181">
        <v>35798540</v>
      </c>
      <c r="G221" s="63">
        <v>35798540</v>
      </c>
      <c r="H221" s="63">
        <v>2800000</v>
      </c>
      <c r="I221" s="200"/>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row>
    <row r="222" spans="1:241" x14ac:dyDescent="0.3">
      <c r="A222" s="54"/>
      <c r="B222" s="61" t="s">
        <v>517</v>
      </c>
      <c r="C222" s="114">
        <f>C223+C224</f>
        <v>0</v>
      </c>
      <c r="D222" s="114">
        <f t="shared" ref="D222:H222" si="79">D223+D224</f>
        <v>3479770</v>
      </c>
      <c r="E222" s="114">
        <f t="shared" si="79"/>
        <v>2217400</v>
      </c>
      <c r="F222" s="114">
        <f t="shared" si="79"/>
        <v>2217400</v>
      </c>
      <c r="G222" s="114">
        <f t="shared" si="79"/>
        <v>2217385</v>
      </c>
      <c r="H222" s="114">
        <f t="shared" si="79"/>
        <v>631046</v>
      </c>
      <c r="I222" s="200"/>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row>
    <row r="223" spans="1:241" x14ac:dyDescent="0.3">
      <c r="A223" s="54"/>
      <c r="B223" s="61" t="s">
        <v>518</v>
      </c>
      <c r="C223" s="114"/>
      <c r="D223" s="182">
        <v>3479770</v>
      </c>
      <c r="E223" s="182">
        <v>2217400</v>
      </c>
      <c r="F223" s="182">
        <v>2217400</v>
      </c>
      <c r="G223" s="63">
        <v>2217385</v>
      </c>
      <c r="H223" s="63">
        <v>631046</v>
      </c>
      <c r="I223" s="200"/>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row>
    <row r="224" spans="1:241" x14ac:dyDescent="0.3">
      <c r="A224" s="54"/>
      <c r="B224" s="61" t="s">
        <v>519</v>
      </c>
      <c r="C224" s="114"/>
      <c r="D224" s="182">
        <v>0</v>
      </c>
      <c r="E224" s="182">
        <v>0</v>
      </c>
      <c r="F224" s="182">
        <v>0</v>
      </c>
      <c r="G224" s="63">
        <v>0</v>
      </c>
      <c r="H224" s="63">
        <v>0</v>
      </c>
      <c r="I224" s="200"/>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row>
    <row r="225" spans="1:241" ht="75" x14ac:dyDescent="0.3">
      <c r="A225" s="54"/>
      <c r="B225" s="61" t="s">
        <v>528</v>
      </c>
      <c r="C225" s="114"/>
      <c r="D225" s="182">
        <v>0</v>
      </c>
      <c r="E225" s="182">
        <v>0</v>
      </c>
      <c r="F225" s="182">
        <v>0</v>
      </c>
      <c r="G225" s="63">
        <v>0</v>
      </c>
      <c r="H225" s="63">
        <v>0</v>
      </c>
      <c r="I225" s="200"/>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row>
    <row r="226" spans="1:241" ht="60" x14ac:dyDescent="0.3">
      <c r="A226" s="54"/>
      <c r="B226" s="61" t="s">
        <v>354</v>
      </c>
      <c r="C226" s="114"/>
      <c r="D226" s="182">
        <v>34700</v>
      </c>
      <c r="E226" s="182">
        <v>34740</v>
      </c>
      <c r="F226" s="182">
        <v>34740</v>
      </c>
      <c r="G226" s="63">
        <v>34372</v>
      </c>
      <c r="H226" s="63">
        <v>2603</v>
      </c>
      <c r="I226" s="200"/>
    </row>
    <row r="227" spans="1:241" x14ac:dyDescent="0.3">
      <c r="A227" s="54"/>
      <c r="B227" s="61" t="s">
        <v>482</v>
      </c>
      <c r="C227" s="114"/>
      <c r="D227" s="56">
        <v>0</v>
      </c>
      <c r="E227" s="56">
        <v>0</v>
      </c>
      <c r="F227" s="56">
        <v>0</v>
      </c>
      <c r="G227" s="63">
        <v>0</v>
      </c>
      <c r="H227" s="63">
        <v>0</v>
      </c>
      <c r="I227" s="200"/>
    </row>
    <row r="228" spans="1:241" x14ac:dyDescent="0.3">
      <c r="A228" s="54"/>
      <c r="B228" s="61" t="s">
        <v>413</v>
      </c>
      <c r="C228" s="114">
        <f t="shared" ref="C228:H228" si="80">C229+C230</f>
        <v>0</v>
      </c>
      <c r="D228" s="114">
        <f t="shared" si="80"/>
        <v>0</v>
      </c>
      <c r="E228" s="114">
        <f t="shared" si="80"/>
        <v>0</v>
      </c>
      <c r="F228" s="114">
        <f t="shared" si="80"/>
        <v>0</v>
      </c>
      <c r="G228" s="114">
        <f t="shared" si="80"/>
        <v>0</v>
      </c>
      <c r="H228" s="114">
        <f t="shared" si="80"/>
        <v>0</v>
      </c>
      <c r="I228" s="200"/>
    </row>
    <row r="229" spans="1:241" x14ac:dyDescent="0.3">
      <c r="A229" s="54"/>
      <c r="B229" s="61" t="s">
        <v>352</v>
      </c>
      <c r="C229" s="114"/>
      <c r="D229" s="56">
        <v>0</v>
      </c>
      <c r="E229" s="56">
        <v>0</v>
      </c>
      <c r="F229" s="56">
        <v>0</v>
      </c>
      <c r="G229" s="63">
        <v>0</v>
      </c>
      <c r="H229" s="63">
        <v>0</v>
      </c>
      <c r="I229" s="200"/>
    </row>
    <row r="230" spans="1:241" ht="60" x14ac:dyDescent="0.3">
      <c r="A230" s="54"/>
      <c r="B230" s="61" t="s">
        <v>354</v>
      </c>
      <c r="C230" s="114"/>
      <c r="D230" s="56">
        <v>0</v>
      </c>
      <c r="E230" s="56">
        <v>0</v>
      </c>
      <c r="F230" s="56">
        <v>0</v>
      </c>
      <c r="G230" s="63">
        <v>0</v>
      </c>
      <c r="H230" s="63">
        <v>0</v>
      </c>
      <c r="I230" s="200"/>
    </row>
    <row r="231" spans="1:241" ht="30" x14ac:dyDescent="0.3">
      <c r="A231" s="54"/>
      <c r="B231" s="61" t="s">
        <v>414</v>
      </c>
      <c r="C231" s="114">
        <f t="shared" ref="C231:H231" si="81">C232+C233</f>
        <v>0</v>
      </c>
      <c r="D231" s="114">
        <f t="shared" si="81"/>
        <v>113930</v>
      </c>
      <c r="E231" s="114">
        <f t="shared" si="81"/>
        <v>112970</v>
      </c>
      <c r="F231" s="114">
        <f t="shared" si="81"/>
        <v>112970</v>
      </c>
      <c r="G231" s="114">
        <f t="shared" si="81"/>
        <v>112686</v>
      </c>
      <c r="H231" s="114">
        <f t="shared" si="81"/>
        <v>8702</v>
      </c>
      <c r="I231" s="200"/>
    </row>
    <row r="232" spans="1:241" x14ac:dyDescent="0.3">
      <c r="A232" s="60"/>
      <c r="B232" s="61" t="s">
        <v>352</v>
      </c>
      <c r="C232" s="114"/>
      <c r="D232" s="183">
        <v>113930</v>
      </c>
      <c r="E232" s="183">
        <v>112970</v>
      </c>
      <c r="F232" s="183">
        <v>112970</v>
      </c>
      <c r="G232" s="63">
        <v>112686</v>
      </c>
      <c r="H232" s="63">
        <v>8702</v>
      </c>
      <c r="I232" s="200"/>
    </row>
    <row r="233" spans="1:241" ht="60" x14ac:dyDescent="0.3">
      <c r="A233" s="60"/>
      <c r="B233" s="61" t="s">
        <v>354</v>
      </c>
      <c r="C233" s="114"/>
      <c r="D233" s="183">
        <v>0</v>
      </c>
      <c r="E233" s="183">
        <v>0</v>
      </c>
      <c r="F233" s="183">
        <v>0</v>
      </c>
      <c r="G233" s="63">
        <v>0</v>
      </c>
      <c r="H233" s="63">
        <v>0</v>
      </c>
      <c r="I233" s="200"/>
      <c r="IG233" s="57"/>
    </row>
    <row r="234" spans="1:241" ht="30" x14ac:dyDescent="0.3">
      <c r="A234" s="54"/>
      <c r="B234" s="61" t="s">
        <v>415</v>
      </c>
      <c r="C234" s="114"/>
      <c r="D234" s="183">
        <v>0</v>
      </c>
      <c r="E234" s="183">
        <v>0</v>
      </c>
      <c r="F234" s="183">
        <v>0</v>
      </c>
      <c r="G234" s="63">
        <v>0</v>
      </c>
      <c r="H234" s="63">
        <v>0</v>
      </c>
      <c r="I234" s="200"/>
      <c r="IG234" s="57"/>
    </row>
    <row r="235" spans="1:241" x14ac:dyDescent="0.3">
      <c r="A235" s="60"/>
      <c r="B235" s="127" t="s">
        <v>507</v>
      </c>
      <c r="C235" s="114">
        <f>C236+C237</f>
        <v>0</v>
      </c>
      <c r="D235" s="114">
        <f t="shared" ref="D235:H235" si="82">D236+D237</f>
        <v>0</v>
      </c>
      <c r="E235" s="114">
        <f t="shared" si="82"/>
        <v>0</v>
      </c>
      <c r="F235" s="114">
        <f t="shared" si="82"/>
        <v>0</v>
      </c>
      <c r="G235" s="114">
        <f t="shared" si="82"/>
        <v>0</v>
      </c>
      <c r="H235" s="114">
        <f t="shared" si="82"/>
        <v>0</v>
      </c>
      <c r="I235" s="200"/>
    </row>
    <row r="236" spans="1:241" x14ac:dyDescent="0.3">
      <c r="A236" s="60"/>
      <c r="B236" s="61" t="s">
        <v>352</v>
      </c>
      <c r="C236" s="114"/>
      <c r="D236" s="192">
        <v>0</v>
      </c>
      <c r="E236" s="192">
        <v>0</v>
      </c>
      <c r="F236" s="192">
        <v>0</v>
      </c>
      <c r="G236" s="132">
        <v>0</v>
      </c>
      <c r="H236" s="132">
        <v>0</v>
      </c>
      <c r="I236" s="200"/>
    </row>
    <row r="237" spans="1:241" ht="60" x14ac:dyDescent="0.3">
      <c r="A237" s="60"/>
      <c r="B237" s="61" t="s">
        <v>354</v>
      </c>
      <c r="C237" s="114"/>
      <c r="D237" s="192">
        <v>0</v>
      </c>
      <c r="E237" s="192">
        <v>0</v>
      </c>
      <c r="F237" s="192">
        <v>0</v>
      </c>
      <c r="G237" s="132">
        <v>0</v>
      </c>
      <c r="H237" s="132">
        <v>0</v>
      </c>
      <c r="I237" s="200"/>
    </row>
    <row r="238" spans="1:241" x14ac:dyDescent="0.3">
      <c r="A238" s="60"/>
      <c r="B238" s="64" t="s">
        <v>345</v>
      </c>
      <c r="C238" s="114"/>
      <c r="D238" s="56"/>
      <c r="E238" s="56"/>
      <c r="F238" s="56"/>
      <c r="G238" s="63">
        <v>-12363</v>
      </c>
      <c r="H238" s="63">
        <v>-3140</v>
      </c>
      <c r="I238" s="200"/>
    </row>
    <row r="239" spans="1:241" ht="16.5" customHeight="1" x14ac:dyDescent="0.3">
      <c r="A239" s="60" t="s">
        <v>416</v>
      </c>
      <c r="B239" s="89" t="s">
        <v>417</v>
      </c>
      <c r="C239" s="114">
        <f>+C240+C242+C243+C244+C241</f>
        <v>0</v>
      </c>
      <c r="D239" s="114">
        <f t="shared" ref="D239:H239" si="83">+D240+D242+D243+D244+D241</f>
        <v>4759870</v>
      </c>
      <c r="E239" s="114">
        <f t="shared" si="83"/>
        <v>4875670</v>
      </c>
      <c r="F239" s="114">
        <f t="shared" si="83"/>
        <v>4875670</v>
      </c>
      <c r="G239" s="114">
        <f t="shared" si="83"/>
        <v>4875669</v>
      </c>
      <c r="H239" s="114">
        <f t="shared" si="83"/>
        <v>407955</v>
      </c>
      <c r="I239" s="200"/>
    </row>
    <row r="240" spans="1:241" x14ac:dyDescent="0.3">
      <c r="A240" s="60"/>
      <c r="B240" s="85" t="s">
        <v>399</v>
      </c>
      <c r="C240" s="114"/>
      <c r="D240" s="184">
        <v>4663870</v>
      </c>
      <c r="E240" s="184">
        <v>4875670</v>
      </c>
      <c r="F240" s="184">
        <v>4875670</v>
      </c>
      <c r="G240" s="63">
        <v>4875669</v>
      </c>
      <c r="H240" s="63">
        <v>407955</v>
      </c>
      <c r="I240" s="200"/>
    </row>
    <row r="241" spans="1:9" s="44" customFormat="1" x14ac:dyDescent="0.3">
      <c r="A241" s="60"/>
      <c r="B241" s="85" t="s">
        <v>520</v>
      </c>
      <c r="C241" s="114"/>
      <c r="D241" s="184">
        <v>96000</v>
      </c>
      <c r="E241" s="184">
        <v>0</v>
      </c>
      <c r="F241" s="184">
        <v>0</v>
      </c>
      <c r="G241" s="63">
        <v>0</v>
      </c>
      <c r="H241" s="63">
        <v>0</v>
      </c>
      <c r="I241" s="200"/>
    </row>
    <row r="242" spans="1:9" s="44" customFormat="1" ht="30" x14ac:dyDescent="0.3">
      <c r="A242" s="60"/>
      <c r="B242" s="85" t="s">
        <v>409</v>
      </c>
      <c r="C242" s="114"/>
      <c r="D242" s="184">
        <v>0</v>
      </c>
      <c r="E242" s="184">
        <v>0</v>
      </c>
      <c r="F242" s="184">
        <v>0</v>
      </c>
      <c r="G242" s="63">
        <v>0</v>
      </c>
      <c r="H242" s="63">
        <v>0</v>
      </c>
      <c r="I242" s="200"/>
    </row>
    <row r="243" spans="1:9" s="44" customFormat="1" ht="60" x14ac:dyDescent="0.3">
      <c r="A243" s="60"/>
      <c r="B243" s="85" t="s">
        <v>354</v>
      </c>
      <c r="C243" s="114"/>
      <c r="D243" s="184">
        <v>0</v>
      </c>
      <c r="E243" s="184">
        <v>0</v>
      </c>
      <c r="F243" s="184">
        <v>0</v>
      </c>
      <c r="G243" s="63">
        <v>0</v>
      </c>
      <c r="H243" s="63">
        <v>0</v>
      </c>
      <c r="I243" s="200"/>
    </row>
    <row r="244" spans="1:9" s="44" customFormat="1" x14ac:dyDescent="0.3">
      <c r="A244" s="60"/>
      <c r="B244" s="85" t="s">
        <v>482</v>
      </c>
      <c r="C244" s="114"/>
      <c r="D244" s="192">
        <v>0</v>
      </c>
      <c r="E244" s="192">
        <v>0</v>
      </c>
      <c r="F244" s="192">
        <v>0</v>
      </c>
      <c r="G244" s="63">
        <v>0</v>
      </c>
      <c r="H244" s="63">
        <v>0</v>
      </c>
      <c r="I244" s="200"/>
    </row>
    <row r="245" spans="1:9" s="44" customFormat="1" x14ac:dyDescent="0.3">
      <c r="A245" s="60"/>
      <c r="B245" s="64" t="s">
        <v>345</v>
      </c>
      <c r="C245" s="114"/>
      <c r="D245" s="56"/>
      <c r="E245" s="56"/>
      <c r="F245" s="56"/>
      <c r="G245" s="63">
        <v>-4263</v>
      </c>
      <c r="H245" s="63">
        <v>-480</v>
      </c>
      <c r="I245" s="200"/>
    </row>
    <row r="246" spans="1:9" s="44" customFormat="1" x14ac:dyDescent="0.3">
      <c r="A246" s="60" t="s">
        <v>418</v>
      </c>
      <c r="B246" s="58" t="s">
        <v>419</v>
      </c>
      <c r="C246" s="114">
        <f>C247+C249+C248</f>
        <v>0</v>
      </c>
      <c r="D246" s="114">
        <f t="shared" ref="D246:H246" si="84">D247+D249+D248</f>
        <v>2200660</v>
      </c>
      <c r="E246" s="114">
        <f t="shared" si="84"/>
        <v>2169320</v>
      </c>
      <c r="F246" s="114">
        <f t="shared" si="84"/>
        <v>2169320</v>
      </c>
      <c r="G246" s="114">
        <f t="shared" si="84"/>
        <v>2169310</v>
      </c>
      <c r="H246" s="114">
        <f t="shared" si="84"/>
        <v>204100</v>
      </c>
      <c r="I246" s="200"/>
    </row>
    <row r="247" spans="1:9" s="44" customFormat="1" x14ac:dyDescent="0.3">
      <c r="A247" s="60"/>
      <c r="B247" s="91" t="s">
        <v>352</v>
      </c>
      <c r="C247" s="114"/>
      <c r="D247" s="185">
        <v>2077660</v>
      </c>
      <c r="E247" s="185">
        <v>2128520</v>
      </c>
      <c r="F247" s="185">
        <v>2128520</v>
      </c>
      <c r="G247" s="77">
        <v>2128510</v>
      </c>
      <c r="H247" s="77">
        <v>163300</v>
      </c>
      <c r="I247" s="200"/>
    </row>
    <row r="248" spans="1:9" s="44" customFormat="1" x14ac:dyDescent="0.3">
      <c r="A248" s="60"/>
      <c r="B248" s="91" t="s">
        <v>520</v>
      </c>
      <c r="C248" s="114"/>
      <c r="D248" s="185">
        <v>123000</v>
      </c>
      <c r="E248" s="185">
        <v>40800</v>
      </c>
      <c r="F248" s="185">
        <v>40800</v>
      </c>
      <c r="G248" s="77">
        <v>40800</v>
      </c>
      <c r="H248" s="77">
        <v>40800</v>
      </c>
      <c r="I248" s="200"/>
    </row>
    <row r="249" spans="1:9" s="44" customFormat="1" ht="60" x14ac:dyDescent="0.3">
      <c r="A249" s="60"/>
      <c r="B249" s="91" t="s">
        <v>354</v>
      </c>
      <c r="C249" s="114"/>
      <c r="D249" s="185">
        <v>0</v>
      </c>
      <c r="E249" s="185">
        <v>0</v>
      </c>
      <c r="F249" s="185">
        <v>0</v>
      </c>
      <c r="G249" s="77">
        <v>0</v>
      </c>
      <c r="H249" s="77">
        <v>0</v>
      </c>
      <c r="I249" s="200"/>
    </row>
    <row r="250" spans="1:9" s="44" customFormat="1" x14ac:dyDescent="0.3">
      <c r="A250" s="60"/>
      <c r="B250" s="64" t="s">
        <v>345</v>
      </c>
      <c r="C250" s="114"/>
      <c r="D250" s="56"/>
      <c r="E250" s="56"/>
      <c r="F250" s="56"/>
      <c r="G250" s="77">
        <v>-2094</v>
      </c>
      <c r="H250" s="77">
        <v>0</v>
      </c>
      <c r="I250" s="200"/>
    </row>
    <row r="251" spans="1:9" s="44" customFormat="1" x14ac:dyDescent="0.3">
      <c r="A251" s="60" t="s">
        <v>420</v>
      </c>
      <c r="B251" s="58" t="s">
        <v>421</v>
      </c>
      <c r="C251" s="113">
        <f t="shared" ref="C251:H251" si="85">+C252+C276</f>
        <v>0</v>
      </c>
      <c r="D251" s="113">
        <f t="shared" si="85"/>
        <v>330949210</v>
      </c>
      <c r="E251" s="113">
        <f t="shared" si="85"/>
        <v>327350290</v>
      </c>
      <c r="F251" s="113">
        <f t="shared" si="85"/>
        <v>327350290</v>
      </c>
      <c r="G251" s="113">
        <f t="shared" si="85"/>
        <v>327028200</v>
      </c>
      <c r="H251" s="113">
        <f t="shared" si="85"/>
        <v>22164805</v>
      </c>
      <c r="I251" s="200"/>
    </row>
    <row r="252" spans="1:9" s="44" customFormat="1" x14ac:dyDescent="0.3">
      <c r="A252" s="60" t="s">
        <v>422</v>
      </c>
      <c r="B252" s="58" t="s">
        <v>423</v>
      </c>
      <c r="C252" s="114">
        <f>C253+C259+C260+C261+C264+C267+C270+C273+C262+C274+C256+C263</f>
        <v>0</v>
      </c>
      <c r="D252" s="114">
        <f t="shared" ref="D252:H252" si="86">D253+D259+D260+D261+D264+D267+D270+D273+D262+D274+D256+D263</f>
        <v>330949210</v>
      </c>
      <c r="E252" s="114">
        <f t="shared" si="86"/>
        <v>327350290</v>
      </c>
      <c r="F252" s="114">
        <f t="shared" si="86"/>
        <v>327350290</v>
      </c>
      <c r="G252" s="114">
        <f t="shared" si="86"/>
        <v>327028200</v>
      </c>
      <c r="H252" s="114">
        <f t="shared" si="86"/>
        <v>22164805</v>
      </c>
      <c r="I252" s="200"/>
    </row>
    <row r="253" spans="1:9" s="44" customFormat="1" x14ac:dyDescent="0.3">
      <c r="A253" s="60"/>
      <c r="B253" s="61" t="s">
        <v>474</v>
      </c>
      <c r="C253" s="114">
        <f>C254+C255</f>
        <v>0</v>
      </c>
      <c r="D253" s="186">
        <v>301794930</v>
      </c>
      <c r="E253" s="186">
        <v>299125390</v>
      </c>
      <c r="F253" s="186">
        <v>299125390</v>
      </c>
      <c r="G253" s="114">
        <f t="shared" ref="G253:H253" si="87">G254+G255</f>
        <v>299125390</v>
      </c>
      <c r="H253" s="114">
        <f t="shared" si="87"/>
        <v>19708800</v>
      </c>
      <c r="I253" s="200"/>
    </row>
    <row r="254" spans="1:9" s="44" customFormat="1" x14ac:dyDescent="0.3">
      <c r="A254" s="60"/>
      <c r="B254" s="120" t="s">
        <v>475</v>
      </c>
      <c r="C254" s="114"/>
      <c r="D254" s="56"/>
      <c r="E254" s="56"/>
      <c r="F254" s="56"/>
      <c r="G254" s="63">
        <v>259315098</v>
      </c>
      <c r="H254" s="63">
        <v>17165673</v>
      </c>
      <c r="I254" s="200"/>
    </row>
    <row r="255" spans="1:9" s="44" customFormat="1" x14ac:dyDescent="0.3">
      <c r="A255" s="60"/>
      <c r="B255" s="120" t="s">
        <v>476</v>
      </c>
      <c r="C255" s="114"/>
      <c r="D255" s="56"/>
      <c r="E255" s="56"/>
      <c r="F255" s="56"/>
      <c r="G255" s="63">
        <v>39810292</v>
      </c>
      <c r="H255" s="63">
        <v>2543127</v>
      </c>
      <c r="I255" s="200"/>
    </row>
    <row r="256" spans="1:9" s="44" customFormat="1" x14ac:dyDescent="0.3">
      <c r="A256" s="60"/>
      <c r="B256" s="128" t="s">
        <v>517</v>
      </c>
      <c r="C256" s="114">
        <f>C257+C258</f>
        <v>0</v>
      </c>
      <c r="D256" s="114">
        <f t="shared" ref="D256:H256" si="88">D257+D258</f>
        <v>1802220</v>
      </c>
      <c r="E256" s="114">
        <f t="shared" si="88"/>
        <v>917150</v>
      </c>
      <c r="F256" s="114">
        <f t="shared" si="88"/>
        <v>917150</v>
      </c>
      <c r="G256" s="114">
        <f t="shared" si="88"/>
        <v>917150</v>
      </c>
      <c r="H256" s="114">
        <f t="shared" si="88"/>
        <v>416780</v>
      </c>
      <c r="I256" s="200"/>
    </row>
    <row r="257" spans="1:9" s="44" customFormat="1" x14ac:dyDescent="0.3">
      <c r="A257" s="60"/>
      <c r="B257" s="128" t="s">
        <v>518</v>
      </c>
      <c r="C257" s="114"/>
      <c r="D257" s="187">
        <v>1802220</v>
      </c>
      <c r="E257" s="187">
        <v>917150</v>
      </c>
      <c r="F257" s="187">
        <v>917150</v>
      </c>
      <c r="G257" s="63">
        <v>917150</v>
      </c>
      <c r="H257" s="63">
        <v>416780</v>
      </c>
      <c r="I257" s="200"/>
    </row>
    <row r="258" spans="1:9" s="44" customFormat="1" x14ac:dyDescent="0.3">
      <c r="A258" s="60"/>
      <c r="B258" s="128" t="s">
        <v>519</v>
      </c>
      <c r="C258" s="114"/>
      <c r="D258" s="187">
        <v>0</v>
      </c>
      <c r="E258" s="187">
        <v>0</v>
      </c>
      <c r="F258" s="187">
        <v>0</v>
      </c>
      <c r="G258" s="63">
        <v>0</v>
      </c>
      <c r="H258" s="63">
        <v>0</v>
      </c>
      <c r="I258" s="200"/>
    </row>
    <row r="259" spans="1:9" s="44" customFormat="1" ht="60" x14ac:dyDescent="0.3">
      <c r="A259" s="60"/>
      <c r="B259" s="61" t="s">
        <v>354</v>
      </c>
      <c r="C259" s="114"/>
      <c r="D259" s="187">
        <v>781580</v>
      </c>
      <c r="E259" s="187">
        <v>781610</v>
      </c>
      <c r="F259" s="187">
        <v>781610</v>
      </c>
      <c r="G259" s="63">
        <v>781561</v>
      </c>
      <c r="H259" s="63">
        <v>77465</v>
      </c>
      <c r="I259" s="200"/>
    </row>
    <row r="260" spans="1:9" s="44" customFormat="1" ht="30" x14ac:dyDescent="0.3">
      <c r="A260" s="60"/>
      <c r="B260" s="61" t="s">
        <v>427</v>
      </c>
      <c r="C260" s="114"/>
      <c r="D260" s="187">
        <v>0</v>
      </c>
      <c r="E260" s="187">
        <v>0</v>
      </c>
      <c r="F260" s="187">
        <v>0</v>
      </c>
      <c r="G260" s="63">
        <v>0</v>
      </c>
      <c r="H260" s="63">
        <v>0</v>
      </c>
      <c r="I260" s="200"/>
    </row>
    <row r="261" spans="1:9" s="44" customFormat="1" x14ac:dyDescent="0.3">
      <c r="A261" s="60"/>
      <c r="B261" s="61" t="s">
        <v>428</v>
      </c>
      <c r="C261" s="114"/>
      <c r="D261" s="187">
        <v>14054000</v>
      </c>
      <c r="E261" s="187">
        <v>14133750</v>
      </c>
      <c r="F261" s="187">
        <v>14133750</v>
      </c>
      <c r="G261" s="63">
        <v>14060560</v>
      </c>
      <c r="H261" s="63">
        <v>1018720</v>
      </c>
      <c r="I261" s="200"/>
    </row>
    <row r="262" spans="1:9" s="44" customFormat="1" x14ac:dyDescent="0.3">
      <c r="A262" s="60"/>
      <c r="B262" s="61" t="s">
        <v>482</v>
      </c>
      <c r="C262" s="114"/>
      <c r="D262" s="187">
        <v>6392070</v>
      </c>
      <c r="E262" s="187">
        <v>6399990</v>
      </c>
      <c r="F262" s="187">
        <v>6399990</v>
      </c>
      <c r="G262" s="63">
        <v>6151413</v>
      </c>
      <c r="H262" s="63">
        <v>0</v>
      </c>
      <c r="I262" s="200"/>
    </row>
    <row r="263" spans="1:9" s="44" customFormat="1" ht="45" x14ac:dyDescent="0.3">
      <c r="A263" s="60"/>
      <c r="B263" s="61" t="s">
        <v>530</v>
      </c>
      <c r="C263" s="114"/>
      <c r="D263" s="192">
        <v>2690</v>
      </c>
      <c r="E263" s="192">
        <v>2690</v>
      </c>
      <c r="F263" s="192">
        <v>2690</v>
      </c>
      <c r="G263" s="63">
        <v>2684</v>
      </c>
      <c r="H263" s="63">
        <v>2684</v>
      </c>
      <c r="I263" s="200"/>
    </row>
    <row r="264" spans="1:9" s="44" customFormat="1" ht="45" x14ac:dyDescent="0.3">
      <c r="A264" s="60"/>
      <c r="B264" s="61" t="s">
        <v>424</v>
      </c>
      <c r="C264" s="114">
        <f t="shared" ref="C264:H264" si="89">C265+C266</f>
        <v>0</v>
      </c>
      <c r="D264" s="114">
        <f t="shared" si="89"/>
        <v>0</v>
      </c>
      <c r="E264" s="114">
        <f t="shared" si="89"/>
        <v>0</v>
      </c>
      <c r="F264" s="114">
        <f t="shared" si="89"/>
        <v>0</v>
      </c>
      <c r="G264" s="114">
        <f t="shared" si="89"/>
        <v>0</v>
      </c>
      <c r="H264" s="114">
        <f t="shared" si="89"/>
        <v>0</v>
      </c>
      <c r="I264" s="200"/>
    </row>
    <row r="265" spans="1:9" s="44" customFormat="1" x14ac:dyDescent="0.3">
      <c r="A265" s="60"/>
      <c r="B265" s="61" t="s">
        <v>356</v>
      </c>
      <c r="C265" s="114"/>
      <c r="D265" s="56">
        <v>0</v>
      </c>
      <c r="E265" s="56">
        <v>0</v>
      </c>
      <c r="F265" s="56">
        <v>0</v>
      </c>
      <c r="G265" s="63">
        <v>0</v>
      </c>
      <c r="H265" s="63">
        <v>0</v>
      </c>
      <c r="I265" s="200"/>
    </row>
    <row r="266" spans="1:9" s="44" customFormat="1" ht="60" x14ac:dyDescent="0.3">
      <c r="A266" s="60"/>
      <c r="B266" s="61" t="s">
        <v>354</v>
      </c>
      <c r="C266" s="114"/>
      <c r="D266" s="56">
        <v>0</v>
      </c>
      <c r="E266" s="56">
        <v>0</v>
      </c>
      <c r="F266" s="56">
        <v>0</v>
      </c>
      <c r="G266" s="63">
        <v>0</v>
      </c>
      <c r="H266" s="63">
        <v>0</v>
      </c>
      <c r="I266" s="200"/>
    </row>
    <row r="267" spans="1:9" s="44" customFormat="1" ht="30" x14ac:dyDescent="0.3">
      <c r="A267" s="41"/>
      <c r="B267" s="61" t="s">
        <v>425</v>
      </c>
      <c r="C267" s="114">
        <f>C268+C269</f>
        <v>0</v>
      </c>
      <c r="D267" s="114">
        <f t="shared" ref="D267:H267" si="90">D268+D269</f>
        <v>0</v>
      </c>
      <c r="E267" s="114">
        <f t="shared" si="90"/>
        <v>0</v>
      </c>
      <c r="F267" s="114">
        <f t="shared" si="90"/>
        <v>0</v>
      </c>
      <c r="G267" s="114">
        <f t="shared" si="90"/>
        <v>0</v>
      </c>
      <c r="H267" s="114">
        <f t="shared" si="90"/>
        <v>0</v>
      </c>
      <c r="I267" s="200"/>
    </row>
    <row r="268" spans="1:9" s="44" customFormat="1" x14ac:dyDescent="0.3">
      <c r="A268" s="41"/>
      <c r="B268" s="61" t="s">
        <v>356</v>
      </c>
      <c r="C268" s="114"/>
      <c r="D268" s="56">
        <v>0</v>
      </c>
      <c r="E268" s="56">
        <v>0</v>
      </c>
      <c r="F268" s="56">
        <v>0</v>
      </c>
      <c r="G268" s="77">
        <v>0</v>
      </c>
      <c r="H268" s="77">
        <v>0</v>
      </c>
      <c r="I268" s="200"/>
    </row>
    <row r="269" spans="1:9" s="44" customFormat="1" ht="60" x14ac:dyDescent="0.3">
      <c r="A269" s="41"/>
      <c r="B269" s="61" t="s">
        <v>354</v>
      </c>
      <c r="C269" s="114"/>
      <c r="D269" s="56">
        <v>0</v>
      </c>
      <c r="E269" s="56">
        <v>0</v>
      </c>
      <c r="F269" s="56">
        <v>0</v>
      </c>
      <c r="G269" s="77">
        <v>0</v>
      </c>
      <c r="H269" s="77">
        <v>0</v>
      </c>
      <c r="I269" s="200"/>
    </row>
    <row r="270" spans="1:9" s="44" customFormat="1" x14ac:dyDescent="0.3">
      <c r="A270" s="41"/>
      <c r="B270" s="92" t="s">
        <v>426</v>
      </c>
      <c r="C270" s="114">
        <f t="shared" ref="C270:H270" si="91">C271+C272</f>
        <v>0</v>
      </c>
      <c r="D270" s="114">
        <f t="shared" si="91"/>
        <v>6121720</v>
      </c>
      <c r="E270" s="114">
        <f t="shared" si="91"/>
        <v>5989710</v>
      </c>
      <c r="F270" s="114">
        <f t="shared" si="91"/>
        <v>5989710</v>
      </c>
      <c r="G270" s="114">
        <f t="shared" si="91"/>
        <v>5989442</v>
      </c>
      <c r="H270" s="114">
        <f t="shared" si="91"/>
        <v>940356</v>
      </c>
      <c r="I270" s="200"/>
    </row>
    <row r="271" spans="1:9" s="44" customFormat="1" x14ac:dyDescent="0.3">
      <c r="A271" s="41"/>
      <c r="B271" s="92" t="s">
        <v>356</v>
      </c>
      <c r="C271" s="114"/>
      <c r="D271" s="188">
        <v>6121720</v>
      </c>
      <c r="E271" s="188">
        <v>5989710</v>
      </c>
      <c r="F271" s="188">
        <v>5989710</v>
      </c>
      <c r="G271" s="63">
        <v>5989442</v>
      </c>
      <c r="H271" s="63">
        <v>940356</v>
      </c>
      <c r="I271" s="200"/>
    </row>
    <row r="272" spans="1:9" s="44" customFormat="1" ht="60" x14ac:dyDescent="0.3">
      <c r="A272" s="41"/>
      <c r="B272" s="92" t="s">
        <v>354</v>
      </c>
      <c r="C272" s="114"/>
      <c r="D272" s="56">
        <v>0</v>
      </c>
      <c r="E272" s="56">
        <v>0</v>
      </c>
      <c r="F272" s="56">
        <v>0</v>
      </c>
      <c r="G272" s="63">
        <v>0</v>
      </c>
      <c r="H272" s="63">
        <v>0</v>
      </c>
      <c r="I272" s="200"/>
    </row>
    <row r="273" spans="1:9" s="44" customFormat="1" x14ac:dyDescent="0.3">
      <c r="A273" s="41"/>
      <c r="B273" s="92" t="s">
        <v>471</v>
      </c>
      <c r="C273" s="114"/>
      <c r="D273" s="56">
        <v>0</v>
      </c>
      <c r="E273" s="56">
        <v>0</v>
      </c>
      <c r="F273" s="56">
        <v>0</v>
      </c>
      <c r="G273" s="63">
        <v>0</v>
      </c>
      <c r="H273" s="63">
        <v>0</v>
      </c>
      <c r="I273" s="200"/>
    </row>
    <row r="274" spans="1:9" s="44" customFormat="1" x14ac:dyDescent="0.3">
      <c r="A274" s="41"/>
      <c r="B274" s="92" t="s">
        <v>502</v>
      </c>
      <c r="C274" s="114"/>
      <c r="D274" s="56">
        <v>0</v>
      </c>
      <c r="E274" s="56">
        <v>0</v>
      </c>
      <c r="F274" s="56">
        <v>0</v>
      </c>
      <c r="G274" s="63">
        <v>0</v>
      </c>
      <c r="H274" s="63">
        <v>0</v>
      </c>
      <c r="I274" s="200"/>
    </row>
    <row r="275" spans="1:9" s="44" customFormat="1" x14ac:dyDescent="0.3">
      <c r="A275" s="41"/>
      <c r="B275" s="64" t="s">
        <v>345</v>
      </c>
      <c r="C275" s="114"/>
      <c r="D275" s="56"/>
      <c r="E275" s="56"/>
      <c r="F275" s="56"/>
      <c r="G275" s="63">
        <v>-982963</v>
      </c>
      <c r="H275" s="63">
        <v>-210390</v>
      </c>
      <c r="I275" s="200"/>
    </row>
    <row r="276" spans="1:9" s="44" customFormat="1" x14ac:dyDescent="0.3">
      <c r="A276" s="41" t="s">
        <v>429</v>
      </c>
      <c r="B276" s="58" t="s">
        <v>430</v>
      </c>
      <c r="C276" s="114">
        <f>C277+C279+C280+C281+C282+C278</f>
        <v>0</v>
      </c>
      <c r="D276" s="114">
        <f t="shared" ref="D276:H276" si="92">D277+D279+D280+D281+D282+D278</f>
        <v>0</v>
      </c>
      <c r="E276" s="114">
        <f t="shared" si="92"/>
        <v>0</v>
      </c>
      <c r="F276" s="114">
        <f t="shared" si="92"/>
        <v>0</v>
      </c>
      <c r="G276" s="114">
        <f t="shared" si="92"/>
        <v>0</v>
      </c>
      <c r="H276" s="114">
        <f t="shared" si="92"/>
        <v>0</v>
      </c>
      <c r="I276" s="200"/>
    </row>
    <row r="277" spans="1:9" s="44" customFormat="1" x14ac:dyDescent="0.3">
      <c r="A277" s="41"/>
      <c r="B277" s="61" t="s">
        <v>352</v>
      </c>
      <c r="C277" s="114"/>
      <c r="D277" s="192">
        <v>0</v>
      </c>
      <c r="E277" s="192">
        <v>0</v>
      </c>
      <c r="F277" s="192">
        <v>0</v>
      </c>
      <c r="G277" s="132">
        <v>0</v>
      </c>
      <c r="H277" s="132">
        <v>0</v>
      </c>
      <c r="I277" s="200"/>
    </row>
    <row r="278" spans="1:9" s="44" customFormat="1" x14ac:dyDescent="0.3">
      <c r="A278" s="41"/>
      <c r="B278" s="61" t="s">
        <v>520</v>
      </c>
      <c r="C278" s="114"/>
      <c r="D278" s="192">
        <v>0</v>
      </c>
      <c r="E278" s="192">
        <v>0</v>
      </c>
      <c r="F278" s="192">
        <v>0</v>
      </c>
      <c r="G278" s="132">
        <v>0</v>
      </c>
      <c r="H278" s="132">
        <v>0</v>
      </c>
      <c r="I278" s="200"/>
    </row>
    <row r="279" spans="1:9" s="44" customFormat="1" x14ac:dyDescent="0.3">
      <c r="A279" s="41"/>
      <c r="B279" s="93" t="s">
        <v>431</v>
      </c>
      <c r="C279" s="114"/>
      <c r="D279" s="192">
        <v>0</v>
      </c>
      <c r="E279" s="192">
        <v>0</v>
      </c>
      <c r="F279" s="192">
        <v>0</v>
      </c>
      <c r="G279" s="132">
        <v>0</v>
      </c>
      <c r="H279" s="132">
        <v>0</v>
      </c>
      <c r="I279" s="200"/>
    </row>
    <row r="280" spans="1:9" s="44" customFormat="1" ht="60" x14ac:dyDescent="0.3">
      <c r="A280" s="41"/>
      <c r="B280" s="93" t="s">
        <v>354</v>
      </c>
      <c r="C280" s="114"/>
      <c r="D280" s="192">
        <v>0</v>
      </c>
      <c r="E280" s="192">
        <v>0</v>
      </c>
      <c r="F280" s="192">
        <v>0</v>
      </c>
      <c r="G280" s="132">
        <v>0</v>
      </c>
      <c r="H280" s="132">
        <v>0</v>
      </c>
      <c r="I280" s="200"/>
    </row>
    <row r="281" spans="1:9" s="44" customFormat="1" x14ac:dyDescent="0.3">
      <c r="A281" s="41"/>
      <c r="B281" s="93" t="s">
        <v>428</v>
      </c>
      <c r="C281" s="114"/>
      <c r="D281" s="192">
        <v>0</v>
      </c>
      <c r="E281" s="192">
        <v>0</v>
      </c>
      <c r="F281" s="192">
        <v>0</v>
      </c>
      <c r="G281" s="132">
        <v>0</v>
      </c>
      <c r="H281" s="132">
        <v>0</v>
      </c>
      <c r="I281" s="200"/>
    </row>
    <row r="282" spans="1:9" s="44" customFormat="1" x14ac:dyDescent="0.3">
      <c r="A282" s="41"/>
      <c r="B282" s="93" t="s">
        <v>482</v>
      </c>
      <c r="C282" s="114"/>
      <c r="D282" s="192">
        <v>0</v>
      </c>
      <c r="E282" s="192">
        <v>0</v>
      </c>
      <c r="F282" s="192">
        <v>0</v>
      </c>
      <c r="G282" s="132">
        <v>0</v>
      </c>
      <c r="H282" s="132">
        <v>0</v>
      </c>
      <c r="I282" s="200"/>
    </row>
    <row r="283" spans="1:9" s="44" customFormat="1" x14ac:dyDescent="0.3">
      <c r="A283" s="41"/>
      <c r="B283" s="64" t="s">
        <v>345</v>
      </c>
      <c r="C283" s="114"/>
      <c r="D283" s="192">
        <v>0</v>
      </c>
      <c r="E283" s="192">
        <v>0</v>
      </c>
      <c r="F283" s="192">
        <v>0</v>
      </c>
      <c r="G283" s="132">
        <v>0</v>
      </c>
      <c r="H283" s="132">
        <v>0</v>
      </c>
      <c r="I283" s="200"/>
    </row>
    <row r="284" spans="1:9" s="44" customFormat="1" x14ac:dyDescent="0.3">
      <c r="A284" s="41" t="s">
        <v>432</v>
      </c>
      <c r="B284" s="122" t="s">
        <v>503</v>
      </c>
      <c r="C284" s="114">
        <f>C285+C287+C288+C286</f>
        <v>0</v>
      </c>
      <c r="D284" s="114">
        <f t="shared" ref="D284:H284" si="93">D285+D287+D288+D286</f>
        <v>10290520</v>
      </c>
      <c r="E284" s="114">
        <f t="shared" si="93"/>
        <v>10363560</v>
      </c>
      <c r="F284" s="114">
        <f t="shared" si="93"/>
        <v>10363560</v>
      </c>
      <c r="G284" s="114">
        <f t="shared" si="93"/>
        <v>10363067</v>
      </c>
      <c r="H284" s="114">
        <f t="shared" si="93"/>
        <v>901156</v>
      </c>
      <c r="I284" s="200"/>
    </row>
    <row r="285" spans="1:9" s="44" customFormat="1" x14ac:dyDescent="0.3">
      <c r="A285" s="41"/>
      <c r="B285" s="64" t="s">
        <v>356</v>
      </c>
      <c r="C285" s="114"/>
      <c r="D285" s="190">
        <v>9464130</v>
      </c>
      <c r="E285" s="190">
        <v>9867480</v>
      </c>
      <c r="F285" s="190">
        <v>9867480</v>
      </c>
      <c r="G285" s="63">
        <v>9867011</v>
      </c>
      <c r="H285" s="63">
        <v>763539</v>
      </c>
      <c r="I285" s="200"/>
    </row>
    <row r="286" spans="1:9" s="44" customFormat="1" x14ac:dyDescent="0.3">
      <c r="A286" s="41"/>
      <c r="B286" s="64" t="s">
        <v>520</v>
      </c>
      <c r="C286" s="114"/>
      <c r="D286" s="190">
        <v>819770</v>
      </c>
      <c r="E286" s="190">
        <v>489460</v>
      </c>
      <c r="F286" s="190">
        <v>489460</v>
      </c>
      <c r="G286" s="63">
        <v>489444</v>
      </c>
      <c r="H286" s="63">
        <v>137617</v>
      </c>
      <c r="I286" s="200"/>
    </row>
    <row r="287" spans="1:9" s="44" customFormat="1" ht="60" x14ac:dyDescent="0.3">
      <c r="A287" s="41"/>
      <c r="B287" s="64" t="s">
        <v>354</v>
      </c>
      <c r="C287" s="114"/>
      <c r="D287" s="190">
        <v>6620</v>
      </c>
      <c r="E287" s="190">
        <v>6620</v>
      </c>
      <c r="F287" s="190">
        <v>6620</v>
      </c>
      <c r="G287" s="63">
        <v>6612</v>
      </c>
      <c r="H287" s="63">
        <v>0</v>
      </c>
      <c r="I287" s="200"/>
    </row>
    <row r="288" spans="1:9" s="44" customFormat="1" x14ac:dyDescent="0.3">
      <c r="A288" s="41"/>
      <c r="B288" s="64" t="s">
        <v>502</v>
      </c>
      <c r="C288" s="114"/>
      <c r="D288" s="190">
        <v>0</v>
      </c>
      <c r="E288" s="190">
        <v>0</v>
      </c>
      <c r="F288" s="190">
        <v>0</v>
      </c>
      <c r="G288" s="63">
        <v>0</v>
      </c>
      <c r="H288" s="63">
        <v>0</v>
      </c>
      <c r="I288" s="200"/>
    </row>
    <row r="289" spans="1:9" s="44" customFormat="1" x14ac:dyDescent="0.3">
      <c r="A289" s="41"/>
      <c r="B289" s="64" t="s">
        <v>345</v>
      </c>
      <c r="C289" s="114"/>
      <c r="D289" s="190">
        <v>0</v>
      </c>
      <c r="E289" s="190">
        <v>0</v>
      </c>
      <c r="F289" s="190">
        <v>0</v>
      </c>
      <c r="G289" s="63">
        <v>-2155</v>
      </c>
      <c r="H289" s="63">
        <v>0</v>
      </c>
      <c r="I289" s="200"/>
    </row>
    <row r="290" spans="1:9" s="44" customFormat="1" x14ac:dyDescent="0.3">
      <c r="A290" s="41" t="s">
        <v>433</v>
      </c>
      <c r="B290" s="122" t="s">
        <v>434</v>
      </c>
      <c r="C290" s="114"/>
      <c r="D290" s="189">
        <v>35168670</v>
      </c>
      <c r="E290" s="189">
        <v>25218790</v>
      </c>
      <c r="F290" s="189">
        <v>25218790</v>
      </c>
      <c r="G290" s="201">
        <v>25218780</v>
      </c>
      <c r="H290" s="201">
        <v>0</v>
      </c>
      <c r="I290" s="200"/>
    </row>
    <row r="291" spans="1:9" s="44" customFormat="1" x14ac:dyDescent="0.3">
      <c r="A291" s="41"/>
      <c r="B291" s="64" t="s">
        <v>345</v>
      </c>
      <c r="C291" s="114"/>
      <c r="D291" s="56"/>
      <c r="E291" s="56"/>
      <c r="F291" s="56"/>
      <c r="G291" s="63">
        <v>0</v>
      </c>
      <c r="H291" s="63">
        <v>0</v>
      </c>
      <c r="I291" s="200"/>
    </row>
    <row r="292" spans="1:9" s="44" customFormat="1" x14ac:dyDescent="0.3">
      <c r="A292" s="41"/>
      <c r="B292" s="58" t="s">
        <v>435</v>
      </c>
      <c r="C292" s="114">
        <f t="shared" ref="C292:H292" si="94">C89+C110+C148+C180+C185+C189+C202+C212+C219+C238+C245+C250+C275+C283+C289+C291</f>
        <v>0</v>
      </c>
      <c r="D292" s="114">
        <f t="shared" si="94"/>
        <v>0</v>
      </c>
      <c r="E292" s="114">
        <f t="shared" si="94"/>
        <v>0</v>
      </c>
      <c r="F292" s="114">
        <f t="shared" si="94"/>
        <v>0</v>
      </c>
      <c r="G292" s="114">
        <f t="shared" si="94"/>
        <v>-1504977</v>
      </c>
      <c r="H292" s="114">
        <f t="shared" si="94"/>
        <v>-322052</v>
      </c>
      <c r="I292" s="200"/>
    </row>
    <row r="293" spans="1:9" s="44" customFormat="1" ht="30" x14ac:dyDescent="0.3">
      <c r="A293" s="41" t="s">
        <v>208</v>
      </c>
      <c r="B293" s="58" t="s">
        <v>209</v>
      </c>
      <c r="C293" s="114">
        <f t="shared" ref="C293:H294" si="95">C294</f>
        <v>0</v>
      </c>
      <c r="D293" s="114">
        <f t="shared" si="95"/>
        <v>386205580</v>
      </c>
      <c r="E293" s="114">
        <f t="shared" si="95"/>
        <v>386205580</v>
      </c>
      <c r="F293" s="114">
        <f t="shared" si="95"/>
        <v>386205580</v>
      </c>
      <c r="G293" s="114">
        <f t="shared" si="95"/>
        <v>385902491</v>
      </c>
      <c r="H293" s="114">
        <f t="shared" si="95"/>
        <v>34794948</v>
      </c>
      <c r="I293" s="200"/>
    </row>
    <row r="294" spans="1:9" s="44" customFormat="1" x14ac:dyDescent="0.3">
      <c r="A294" s="41" t="s">
        <v>436</v>
      </c>
      <c r="B294" s="58" t="s">
        <v>437</v>
      </c>
      <c r="C294" s="114">
        <f>C295</f>
        <v>0</v>
      </c>
      <c r="D294" s="114">
        <f t="shared" si="95"/>
        <v>386205580</v>
      </c>
      <c r="E294" s="114">
        <f t="shared" si="95"/>
        <v>386205580</v>
      </c>
      <c r="F294" s="114">
        <f t="shared" si="95"/>
        <v>386205580</v>
      </c>
      <c r="G294" s="114">
        <f t="shared" si="95"/>
        <v>385902491</v>
      </c>
      <c r="H294" s="114">
        <f t="shared" si="95"/>
        <v>34794948</v>
      </c>
      <c r="I294" s="200"/>
    </row>
    <row r="295" spans="1:9" s="44" customFormat="1" ht="30" x14ac:dyDescent="0.3">
      <c r="A295" s="41" t="s">
        <v>438</v>
      </c>
      <c r="B295" s="58" t="s">
        <v>439</v>
      </c>
      <c r="C295" s="114">
        <f>C296+C297+C298+C299+C303+C304+C311+C312</f>
        <v>0</v>
      </c>
      <c r="D295" s="114">
        <f t="shared" ref="D295:H295" si="96">D296+D297+D298+D299+D303+D304+D311+D312</f>
        <v>386205580</v>
      </c>
      <c r="E295" s="114">
        <f t="shared" si="96"/>
        <v>386205580</v>
      </c>
      <c r="F295" s="114">
        <f t="shared" si="96"/>
        <v>386205580</v>
      </c>
      <c r="G295" s="114">
        <f t="shared" si="96"/>
        <v>385902491</v>
      </c>
      <c r="H295" s="114">
        <f t="shared" si="96"/>
        <v>34794948</v>
      </c>
      <c r="I295" s="200"/>
    </row>
    <row r="296" spans="1:9" s="44" customFormat="1" ht="30" x14ac:dyDescent="0.3">
      <c r="A296" s="41"/>
      <c r="B296" s="64" t="s">
        <v>440</v>
      </c>
      <c r="C296" s="114"/>
      <c r="D296" s="191">
        <v>386205580</v>
      </c>
      <c r="E296" s="191">
        <v>386205580</v>
      </c>
      <c r="F296" s="191">
        <v>386205580</v>
      </c>
      <c r="G296" s="62">
        <v>255571390</v>
      </c>
      <c r="H296" s="62">
        <v>21274884</v>
      </c>
      <c r="I296" s="200"/>
    </row>
    <row r="297" spans="1:9" s="44" customFormat="1" ht="30" x14ac:dyDescent="0.3">
      <c r="A297" s="41"/>
      <c r="B297" s="64" t="s">
        <v>441</v>
      </c>
      <c r="C297" s="114"/>
      <c r="D297" s="56"/>
      <c r="E297" s="56"/>
      <c r="F297" s="56"/>
      <c r="G297" s="62">
        <v>2050800</v>
      </c>
      <c r="H297" s="62">
        <v>174170</v>
      </c>
      <c r="I297" s="200"/>
    </row>
    <row r="298" spans="1:9" s="44" customFormat="1" ht="30" x14ac:dyDescent="0.3">
      <c r="A298" s="41"/>
      <c r="B298" s="64" t="s">
        <v>442</v>
      </c>
      <c r="C298" s="114"/>
      <c r="D298" s="56"/>
      <c r="E298" s="56"/>
      <c r="F298" s="56"/>
      <c r="G298" s="62">
        <v>829294</v>
      </c>
      <c r="H298" s="62">
        <v>72683</v>
      </c>
      <c r="I298" s="200"/>
    </row>
    <row r="299" spans="1:9" s="44" customFormat="1" ht="30" x14ac:dyDescent="0.3">
      <c r="A299" s="41"/>
      <c r="B299" s="64" t="s">
        <v>443</v>
      </c>
      <c r="C299" s="114">
        <f t="shared" ref="C299:H299" si="97">C300+C301+C302</f>
        <v>0</v>
      </c>
      <c r="D299" s="114"/>
      <c r="E299" s="114"/>
      <c r="F299" s="114"/>
      <c r="G299" s="114">
        <f t="shared" si="97"/>
        <v>37848183</v>
      </c>
      <c r="H299" s="114">
        <f t="shared" si="97"/>
        <v>3009630</v>
      </c>
      <c r="I299" s="200"/>
    </row>
    <row r="300" spans="1:9" s="44" customFormat="1" ht="75" x14ac:dyDescent="0.3">
      <c r="A300" s="41"/>
      <c r="B300" s="64" t="s">
        <v>444</v>
      </c>
      <c r="C300" s="114"/>
      <c r="D300" s="56"/>
      <c r="E300" s="56"/>
      <c r="F300" s="56"/>
      <c r="G300" s="62">
        <v>12373299</v>
      </c>
      <c r="H300" s="62">
        <v>1038044</v>
      </c>
      <c r="I300" s="200"/>
    </row>
    <row r="301" spans="1:9" s="44" customFormat="1" ht="75" x14ac:dyDescent="0.3">
      <c r="A301" s="41"/>
      <c r="B301" s="64" t="s">
        <v>445</v>
      </c>
      <c r="C301" s="114"/>
      <c r="D301" s="56"/>
      <c r="E301" s="56"/>
      <c r="F301" s="56"/>
      <c r="G301" s="62">
        <v>11824570</v>
      </c>
      <c r="H301" s="62">
        <v>991533</v>
      </c>
      <c r="I301" s="200"/>
    </row>
    <row r="302" spans="1:9" s="44" customFormat="1" ht="60" x14ac:dyDescent="0.3">
      <c r="A302" s="41"/>
      <c r="B302" s="64" t="s">
        <v>446</v>
      </c>
      <c r="C302" s="114"/>
      <c r="D302" s="56"/>
      <c r="E302" s="56"/>
      <c r="F302" s="56"/>
      <c r="G302" s="62">
        <v>13650314</v>
      </c>
      <c r="H302" s="62">
        <v>980053</v>
      </c>
      <c r="I302" s="200"/>
    </row>
    <row r="303" spans="1:9" s="44" customFormat="1" ht="120" x14ac:dyDescent="0.3">
      <c r="A303" s="41"/>
      <c r="B303" s="64" t="s">
        <v>478</v>
      </c>
      <c r="C303" s="114"/>
      <c r="D303" s="56"/>
      <c r="E303" s="56"/>
      <c r="F303" s="56"/>
      <c r="G303" s="62">
        <v>7484821</v>
      </c>
      <c r="H303" s="62">
        <v>630675</v>
      </c>
      <c r="I303" s="200"/>
    </row>
    <row r="304" spans="1:9" s="44" customFormat="1" ht="45" x14ac:dyDescent="0.3">
      <c r="A304" s="41"/>
      <c r="B304" s="122" t="s">
        <v>484</v>
      </c>
      <c r="C304" s="114">
        <f>C305+C306+C307+C308+C309+C310</f>
        <v>0</v>
      </c>
      <c r="D304" s="114"/>
      <c r="E304" s="114"/>
      <c r="F304" s="114"/>
      <c r="G304" s="114">
        <f t="shared" ref="G304:H304" si="98">G305+G306+G307+G308+G309+G310</f>
        <v>22528931</v>
      </c>
      <c r="H304" s="114">
        <f t="shared" si="98"/>
        <v>1902744</v>
      </c>
      <c r="I304" s="200"/>
    </row>
    <row r="305" spans="1:9" s="44" customFormat="1" ht="45" x14ac:dyDescent="0.3">
      <c r="A305" s="41"/>
      <c r="B305" s="64" t="s">
        <v>485</v>
      </c>
      <c r="C305" s="114"/>
      <c r="D305" s="56"/>
      <c r="E305" s="56"/>
      <c r="F305" s="56"/>
      <c r="G305" s="62">
        <v>3026337</v>
      </c>
      <c r="H305" s="62">
        <v>251247</v>
      </c>
      <c r="I305" s="200"/>
    </row>
    <row r="306" spans="1:9" s="44" customFormat="1" ht="45" x14ac:dyDescent="0.3">
      <c r="A306" s="41"/>
      <c r="B306" s="64" t="s">
        <v>486</v>
      </c>
      <c r="C306" s="114"/>
      <c r="D306" s="56"/>
      <c r="E306" s="56"/>
      <c r="F306" s="56"/>
      <c r="G306" s="62">
        <v>20171</v>
      </c>
      <c r="H306" s="62">
        <v>2545</v>
      </c>
      <c r="I306" s="200"/>
    </row>
    <row r="307" spans="1:9" s="44" customFormat="1" ht="45" x14ac:dyDescent="0.3">
      <c r="A307" s="41"/>
      <c r="B307" s="64" t="s">
        <v>487</v>
      </c>
      <c r="C307" s="114"/>
      <c r="D307" s="56"/>
      <c r="E307" s="56"/>
      <c r="F307" s="56"/>
      <c r="G307" s="62">
        <v>68671</v>
      </c>
      <c r="H307" s="62">
        <v>5624</v>
      </c>
      <c r="I307" s="200"/>
    </row>
    <row r="308" spans="1:9" s="44" customFormat="1" ht="120" x14ac:dyDescent="0.3">
      <c r="A308" s="41"/>
      <c r="B308" s="64" t="s">
        <v>488</v>
      </c>
      <c r="C308" s="114"/>
      <c r="D308" s="56"/>
      <c r="E308" s="56"/>
      <c r="F308" s="56"/>
      <c r="G308" s="62">
        <v>11264423</v>
      </c>
      <c r="H308" s="62">
        <v>948947</v>
      </c>
      <c r="I308" s="200"/>
    </row>
    <row r="309" spans="1:9" s="44" customFormat="1" ht="65.25" customHeight="1" x14ac:dyDescent="0.3">
      <c r="A309" s="41"/>
      <c r="B309" s="64" t="s">
        <v>489</v>
      </c>
      <c r="C309" s="114"/>
      <c r="D309" s="56"/>
      <c r="E309" s="56"/>
      <c r="F309" s="56"/>
      <c r="G309" s="62">
        <v>8138197</v>
      </c>
      <c r="H309" s="62">
        <v>693307</v>
      </c>
      <c r="I309" s="200"/>
    </row>
    <row r="310" spans="1:9" s="44" customFormat="1" ht="60" x14ac:dyDescent="0.3">
      <c r="A310" s="41"/>
      <c r="B310" s="64" t="s">
        <v>508</v>
      </c>
      <c r="C310" s="114"/>
      <c r="D310" s="56"/>
      <c r="E310" s="56"/>
      <c r="F310" s="56"/>
      <c r="G310" s="62">
        <v>11132</v>
      </c>
      <c r="H310" s="62">
        <v>1074</v>
      </c>
      <c r="I310" s="200"/>
    </row>
    <row r="311" spans="1:9" s="44" customFormat="1" ht="45" x14ac:dyDescent="0.3">
      <c r="A311" s="41"/>
      <c r="B311" s="64" t="s">
        <v>509</v>
      </c>
      <c r="C311" s="114"/>
      <c r="D311" s="56"/>
      <c r="E311" s="56"/>
      <c r="F311" s="56"/>
      <c r="G311" s="62">
        <v>11458469</v>
      </c>
      <c r="H311" s="62">
        <v>1281408</v>
      </c>
      <c r="I311" s="200"/>
    </row>
    <row r="312" spans="1:9" s="44" customFormat="1" ht="30" x14ac:dyDescent="0.3">
      <c r="A312" s="41"/>
      <c r="B312" s="64" t="s">
        <v>510</v>
      </c>
      <c r="C312" s="114"/>
      <c r="D312" s="56"/>
      <c r="E312" s="56"/>
      <c r="F312" s="56"/>
      <c r="G312" s="62">
        <v>48130603</v>
      </c>
      <c r="H312" s="62">
        <v>6448754</v>
      </c>
      <c r="I312" s="200"/>
    </row>
    <row r="313" spans="1:9" s="44" customFormat="1" x14ac:dyDescent="0.3">
      <c r="A313" s="41" t="s">
        <v>447</v>
      </c>
      <c r="B313" s="94" t="s">
        <v>448</v>
      </c>
      <c r="C313" s="117">
        <f>+C314</f>
        <v>0</v>
      </c>
      <c r="D313" s="117">
        <f t="shared" ref="D313:H315" si="99">+D314</f>
        <v>63846980</v>
      </c>
      <c r="E313" s="117">
        <f t="shared" si="99"/>
        <v>63846980</v>
      </c>
      <c r="F313" s="117">
        <f t="shared" si="99"/>
        <v>63846980</v>
      </c>
      <c r="G313" s="117">
        <f t="shared" si="99"/>
        <v>63720478</v>
      </c>
      <c r="H313" s="117">
        <f t="shared" si="99"/>
        <v>1484335</v>
      </c>
      <c r="I313" s="200"/>
    </row>
    <row r="314" spans="1:9" s="44" customFormat="1" x14ac:dyDescent="0.3">
      <c r="A314" s="41" t="s">
        <v>449</v>
      </c>
      <c r="B314" s="94" t="s">
        <v>201</v>
      </c>
      <c r="C314" s="117">
        <f>+C315</f>
        <v>0</v>
      </c>
      <c r="D314" s="117">
        <f t="shared" si="99"/>
        <v>63846980</v>
      </c>
      <c r="E314" s="117">
        <f t="shared" si="99"/>
        <v>63846980</v>
      </c>
      <c r="F314" s="117">
        <f t="shared" si="99"/>
        <v>63846980</v>
      </c>
      <c r="G314" s="117">
        <f t="shared" si="99"/>
        <v>63720478</v>
      </c>
      <c r="H314" s="117">
        <f t="shared" si="99"/>
        <v>1484335</v>
      </c>
      <c r="I314" s="200"/>
    </row>
    <row r="315" spans="1:9" s="44" customFormat="1" x14ac:dyDescent="0.3">
      <c r="A315" s="41" t="s">
        <v>450</v>
      </c>
      <c r="B315" s="58" t="s">
        <v>451</v>
      </c>
      <c r="C315" s="117">
        <f>+C316</f>
        <v>0</v>
      </c>
      <c r="D315" s="117">
        <f t="shared" si="99"/>
        <v>63846980</v>
      </c>
      <c r="E315" s="117">
        <f t="shared" si="99"/>
        <v>63846980</v>
      </c>
      <c r="F315" s="117">
        <f t="shared" si="99"/>
        <v>63846980</v>
      </c>
      <c r="G315" s="117">
        <f t="shared" si="99"/>
        <v>63720478</v>
      </c>
      <c r="H315" s="117">
        <f t="shared" si="99"/>
        <v>1484335</v>
      </c>
      <c r="I315" s="200"/>
    </row>
    <row r="316" spans="1:9" s="44" customFormat="1" x14ac:dyDescent="0.3">
      <c r="A316" s="41" t="s">
        <v>452</v>
      </c>
      <c r="B316" s="94" t="s">
        <v>453</v>
      </c>
      <c r="C316" s="113">
        <f t="shared" ref="C316:H316" si="100">C317</f>
        <v>0</v>
      </c>
      <c r="D316" s="113">
        <f t="shared" si="100"/>
        <v>63846980</v>
      </c>
      <c r="E316" s="113">
        <f t="shared" si="100"/>
        <v>63846980</v>
      </c>
      <c r="F316" s="113">
        <f t="shared" si="100"/>
        <v>63846980</v>
      </c>
      <c r="G316" s="113">
        <f t="shared" si="100"/>
        <v>63720478</v>
      </c>
      <c r="H316" s="113">
        <f t="shared" si="100"/>
        <v>1484335</v>
      </c>
      <c r="I316" s="200"/>
    </row>
    <row r="317" spans="1:9" s="44" customFormat="1" x14ac:dyDescent="0.3">
      <c r="A317" s="41" t="s">
        <v>454</v>
      </c>
      <c r="B317" s="94" t="s">
        <v>455</v>
      </c>
      <c r="C317" s="113">
        <f t="shared" ref="C317:H317" si="101">C319+C321+C323</f>
        <v>0</v>
      </c>
      <c r="D317" s="113">
        <f t="shared" si="101"/>
        <v>63846980</v>
      </c>
      <c r="E317" s="113">
        <f t="shared" si="101"/>
        <v>63846980</v>
      </c>
      <c r="F317" s="113">
        <f t="shared" si="101"/>
        <v>63846980</v>
      </c>
      <c r="G317" s="113">
        <f t="shared" si="101"/>
        <v>63720478</v>
      </c>
      <c r="H317" s="113">
        <f t="shared" si="101"/>
        <v>1484335</v>
      </c>
      <c r="I317" s="200"/>
    </row>
    <row r="318" spans="1:9" s="44" customFormat="1" x14ac:dyDescent="0.3">
      <c r="A318" s="41" t="s">
        <v>456</v>
      </c>
      <c r="B318" s="94" t="s">
        <v>457</v>
      </c>
      <c r="C318" s="113">
        <f t="shared" ref="C318:H318" si="102">C319</f>
        <v>0</v>
      </c>
      <c r="D318" s="113">
        <f t="shared" si="102"/>
        <v>41096950</v>
      </c>
      <c r="E318" s="113">
        <f t="shared" si="102"/>
        <v>41096950</v>
      </c>
      <c r="F318" s="113">
        <f t="shared" si="102"/>
        <v>41096950</v>
      </c>
      <c r="G318" s="113">
        <f t="shared" si="102"/>
        <v>41092098</v>
      </c>
      <c r="H318" s="113">
        <f t="shared" si="102"/>
        <v>1108571</v>
      </c>
      <c r="I318" s="200"/>
    </row>
    <row r="319" spans="1:9" s="44" customFormat="1" x14ac:dyDescent="0.3">
      <c r="A319" s="41" t="s">
        <v>458</v>
      </c>
      <c r="B319" s="95" t="s">
        <v>479</v>
      </c>
      <c r="C319" s="114"/>
      <c r="D319" s="192">
        <v>41096950</v>
      </c>
      <c r="E319" s="192">
        <v>41096950</v>
      </c>
      <c r="F319" s="192">
        <v>41096950</v>
      </c>
      <c r="G319" s="63">
        <v>41092098</v>
      </c>
      <c r="H319" s="63">
        <v>1108571</v>
      </c>
      <c r="I319" s="200"/>
    </row>
    <row r="320" spans="1:9" s="44" customFormat="1" x14ac:dyDescent="0.3">
      <c r="A320" s="41"/>
      <c r="B320" s="95" t="s">
        <v>480</v>
      </c>
      <c r="C320" s="114"/>
      <c r="D320" s="192"/>
      <c r="E320" s="192"/>
      <c r="F320" s="192"/>
      <c r="G320" s="63">
        <v>543551</v>
      </c>
      <c r="H320" s="63">
        <v>62312</v>
      </c>
      <c r="I320" s="200"/>
    </row>
    <row r="321" spans="1:9" s="44" customFormat="1" x14ac:dyDescent="0.3">
      <c r="A321" s="41" t="s">
        <v>459</v>
      </c>
      <c r="B321" s="95" t="s">
        <v>481</v>
      </c>
      <c r="C321" s="114"/>
      <c r="D321" s="192">
        <v>22750030</v>
      </c>
      <c r="E321" s="192">
        <v>22750030</v>
      </c>
      <c r="F321" s="192">
        <v>22750030</v>
      </c>
      <c r="G321" s="63">
        <v>22749970</v>
      </c>
      <c r="H321" s="63">
        <v>496956</v>
      </c>
      <c r="I321" s="200"/>
    </row>
    <row r="322" spans="1:9" s="44" customFormat="1" x14ac:dyDescent="0.3">
      <c r="A322" s="41"/>
      <c r="B322" s="95" t="s">
        <v>480</v>
      </c>
      <c r="C322" s="114"/>
      <c r="D322" s="56"/>
      <c r="E322" s="56"/>
      <c r="F322" s="56"/>
      <c r="G322" s="63">
        <v>803048</v>
      </c>
      <c r="H322" s="63">
        <v>33010</v>
      </c>
      <c r="I322" s="200"/>
    </row>
    <row r="323" spans="1:9" s="44" customFormat="1" x14ac:dyDescent="0.3">
      <c r="A323" s="41"/>
      <c r="B323" s="68" t="s">
        <v>460</v>
      </c>
      <c r="C323" s="114"/>
      <c r="D323" s="56"/>
      <c r="E323" s="56"/>
      <c r="F323" s="56"/>
      <c r="G323" s="63">
        <v>-121590</v>
      </c>
      <c r="H323" s="63">
        <v>-121192</v>
      </c>
      <c r="I323" s="200"/>
    </row>
    <row r="324" spans="1:9" s="44" customFormat="1" ht="30" x14ac:dyDescent="0.3">
      <c r="A324" s="41"/>
      <c r="B324" s="124" t="s">
        <v>498</v>
      </c>
      <c r="C324" s="114">
        <f>C325+C328</f>
        <v>0</v>
      </c>
      <c r="D324" s="114">
        <f t="shared" ref="D324:H324" si="103">D325+D328</f>
        <v>0</v>
      </c>
      <c r="E324" s="114">
        <f t="shared" si="103"/>
        <v>0</v>
      </c>
      <c r="F324" s="114">
        <f t="shared" si="103"/>
        <v>0</v>
      </c>
      <c r="G324" s="114">
        <f t="shared" si="103"/>
        <v>0</v>
      </c>
      <c r="H324" s="114">
        <f t="shared" si="103"/>
        <v>0</v>
      </c>
      <c r="I324" s="200"/>
    </row>
    <row r="325" spans="1:9" s="44" customFormat="1" ht="30" x14ac:dyDescent="0.3">
      <c r="A325" s="41"/>
      <c r="B325" s="122" t="s">
        <v>504</v>
      </c>
      <c r="C325" s="114">
        <f>C326+C327</f>
        <v>0</v>
      </c>
      <c r="D325" s="114">
        <f t="shared" ref="D325:H325" si="104">D326+D327</f>
        <v>0</v>
      </c>
      <c r="E325" s="114">
        <f t="shared" si="104"/>
        <v>0</v>
      </c>
      <c r="F325" s="114">
        <f t="shared" si="104"/>
        <v>0</v>
      </c>
      <c r="G325" s="114">
        <f t="shared" si="104"/>
        <v>0</v>
      </c>
      <c r="H325" s="114">
        <f t="shared" si="104"/>
        <v>0</v>
      </c>
      <c r="I325" s="200"/>
    </row>
    <row r="326" spans="1:9" s="44" customFormat="1" x14ac:dyDescent="0.3">
      <c r="A326" s="41"/>
      <c r="B326" s="91" t="s">
        <v>461</v>
      </c>
      <c r="C326" s="114"/>
      <c r="D326" s="56"/>
      <c r="E326" s="56"/>
      <c r="F326" s="56"/>
      <c r="G326" s="63"/>
      <c r="H326" s="63"/>
      <c r="I326" s="200"/>
    </row>
    <row r="327" spans="1:9" s="44" customFormat="1" x14ac:dyDescent="0.3">
      <c r="A327" s="41"/>
      <c r="B327" s="91" t="s">
        <v>462</v>
      </c>
      <c r="C327" s="114"/>
      <c r="D327" s="56"/>
      <c r="E327" s="56"/>
      <c r="F327" s="56"/>
      <c r="G327" s="63"/>
      <c r="H327" s="63"/>
      <c r="I327" s="200"/>
    </row>
    <row r="328" spans="1:9" s="44" customFormat="1" x14ac:dyDescent="0.3">
      <c r="A328" s="41"/>
      <c r="B328" s="122" t="s">
        <v>521</v>
      </c>
      <c r="C328" s="114">
        <f>C329+C330</f>
        <v>0</v>
      </c>
      <c r="D328" s="114">
        <f t="shared" ref="D328:H328" si="105">D329+D330</f>
        <v>0</v>
      </c>
      <c r="E328" s="114">
        <f t="shared" si="105"/>
        <v>0</v>
      </c>
      <c r="F328" s="114">
        <f t="shared" si="105"/>
        <v>0</v>
      </c>
      <c r="G328" s="114">
        <f t="shared" si="105"/>
        <v>0</v>
      </c>
      <c r="H328" s="114">
        <f t="shared" si="105"/>
        <v>0</v>
      </c>
      <c r="I328" s="200"/>
    </row>
    <row r="329" spans="1:9" s="44" customFormat="1" x14ac:dyDescent="0.3">
      <c r="A329" s="41"/>
      <c r="B329" s="91" t="s">
        <v>463</v>
      </c>
      <c r="C329" s="114"/>
      <c r="D329" s="56"/>
      <c r="E329" s="56"/>
      <c r="F329" s="56"/>
      <c r="G329" s="63"/>
      <c r="H329" s="63"/>
      <c r="I329" s="200"/>
    </row>
    <row r="330" spans="1:9" s="44" customFormat="1" x14ac:dyDescent="0.3">
      <c r="A330" s="41"/>
      <c r="B330" s="91" t="s">
        <v>464</v>
      </c>
      <c r="C330" s="114"/>
      <c r="D330" s="56"/>
      <c r="E330" s="56"/>
      <c r="F330" s="56"/>
      <c r="G330" s="63"/>
      <c r="H330" s="63"/>
      <c r="I330" s="200"/>
    </row>
    <row r="331" spans="1:9" s="44" customFormat="1" ht="30" x14ac:dyDescent="0.3">
      <c r="A331" s="41"/>
      <c r="B331" s="96" t="s">
        <v>213</v>
      </c>
      <c r="C331" s="119">
        <f>C332</f>
        <v>0</v>
      </c>
      <c r="D331" s="119">
        <f t="shared" ref="D331:H331" si="106">D332</f>
        <v>0</v>
      </c>
      <c r="E331" s="119">
        <f t="shared" si="106"/>
        <v>0</v>
      </c>
      <c r="F331" s="119">
        <f t="shared" si="106"/>
        <v>0</v>
      </c>
      <c r="G331" s="119">
        <f t="shared" si="106"/>
        <v>0</v>
      </c>
      <c r="H331" s="119">
        <f t="shared" si="106"/>
        <v>0</v>
      </c>
      <c r="I331" s="200"/>
    </row>
    <row r="332" spans="1:9" s="44" customFormat="1" x14ac:dyDescent="0.3">
      <c r="A332" s="41"/>
      <c r="B332" s="96" t="s">
        <v>477</v>
      </c>
      <c r="C332" s="119">
        <f>C333+C334</f>
        <v>0</v>
      </c>
      <c r="D332" s="119">
        <f t="shared" ref="D332:H332" si="107">D333+D334</f>
        <v>0</v>
      </c>
      <c r="E332" s="119">
        <f t="shared" si="107"/>
        <v>0</v>
      </c>
      <c r="F332" s="119">
        <f t="shared" si="107"/>
        <v>0</v>
      </c>
      <c r="G332" s="119">
        <f t="shared" si="107"/>
        <v>0</v>
      </c>
      <c r="H332" s="119">
        <f t="shared" si="107"/>
        <v>0</v>
      </c>
      <c r="I332" s="200"/>
    </row>
    <row r="333" spans="1:9" s="44" customFormat="1" x14ac:dyDescent="0.3">
      <c r="A333" s="41"/>
      <c r="B333" s="97" t="s">
        <v>463</v>
      </c>
      <c r="C333" s="90"/>
      <c r="D333" s="56"/>
      <c r="E333" s="56"/>
      <c r="F333" s="56"/>
      <c r="G333" s="63"/>
      <c r="H333" s="63"/>
      <c r="I333" s="200"/>
    </row>
    <row r="334" spans="1:9" s="44" customFormat="1" x14ac:dyDescent="0.3">
      <c r="A334" s="41"/>
      <c r="B334" s="97" t="s">
        <v>464</v>
      </c>
      <c r="C334" s="90"/>
      <c r="D334" s="56"/>
      <c r="E334" s="56"/>
      <c r="F334" s="56"/>
      <c r="G334" s="63"/>
      <c r="H334" s="63"/>
      <c r="I334" s="200"/>
    </row>
    <row r="335" spans="1:9" s="44" customFormat="1" ht="30" x14ac:dyDescent="0.3">
      <c r="A335" s="41"/>
      <c r="B335" s="125" t="s">
        <v>499</v>
      </c>
      <c r="C335" s="126">
        <f>C336+C337</f>
        <v>0</v>
      </c>
      <c r="D335" s="126">
        <f t="shared" ref="D335:H335" si="108">D336+D337</f>
        <v>0</v>
      </c>
      <c r="E335" s="126">
        <f t="shared" si="108"/>
        <v>0</v>
      </c>
      <c r="F335" s="126">
        <f t="shared" si="108"/>
        <v>0</v>
      </c>
      <c r="G335" s="126">
        <f t="shared" si="108"/>
        <v>0</v>
      </c>
      <c r="H335" s="126">
        <f t="shared" si="108"/>
        <v>0</v>
      </c>
      <c r="I335" s="200"/>
    </row>
    <row r="336" spans="1:9" s="44" customFormat="1" x14ac:dyDescent="0.3">
      <c r="A336" s="41"/>
      <c r="B336" s="97" t="s">
        <v>505</v>
      </c>
      <c r="C336" s="90"/>
      <c r="D336" s="56"/>
      <c r="E336" s="56"/>
      <c r="F336" s="56"/>
      <c r="G336" s="63"/>
      <c r="H336" s="63"/>
      <c r="I336" s="200"/>
    </row>
    <row r="337" spans="2:9" s="44" customFormat="1" x14ac:dyDescent="0.3">
      <c r="B337" s="97" t="s">
        <v>506</v>
      </c>
      <c r="C337" s="90"/>
      <c r="D337" s="56"/>
      <c r="E337" s="56"/>
      <c r="F337" s="56"/>
      <c r="G337" s="63"/>
      <c r="H337" s="63"/>
      <c r="I337" s="200"/>
    </row>
    <row r="338" spans="2:9" s="44" customFormat="1" x14ac:dyDescent="0.3">
      <c r="B338" s="96" t="s">
        <v>465</v>
      </c>
      <c r="C338" s="119">
        <f>C339</f>
        <v>0</v>
      </c>
      <c r="D338" s="119">
        <f t="shared" ref="D338:H338" si="109">D339</f>
        <v>0</v>
      </c>
      <c r="E338" s="119">
        <f t="shared" si="109"/>
        <v>0</v>
      </c>
      <c r="F338" s="119">
        <f t="shared" si="109"/>
        <v>0</v>
      </c>
      <c r="G338" s="119">
        <f t="shared" si="109"/>
        <v>0</v>
      </c>
      <c r="H338" s="119">
        <f t="shared" si="109"/>
        <v>0</v>
      </c>
      <c r="I338" s="200"/>
    </row>
    <row r="339" spans="2:9" s="44" customFormat="1" x14ac:dyDescent="0.3">
      <c r="B339" s="96" t="s">
        <v>201</v>
      </c>
      <c r="C339" s="119">
        <f>C343+C340</f>
        <v>0</v>
      </c>
      <c r="D339" s="119">
        <f t="shared" ref="D339:H339" si="110">D343+D340</f>
        <v>0</v>
      </c>
      <c r="E339" s="119">
        <f t="shared" si="110"/>
        <v>0</v>
      </c>
      <c r="F339" s="119">
        <f t="shared" si="110"/>
        <v>0</v>
      </c>
      <c r="G339" s="119">
        <f t="shared" si="110"/>
        <v>0</v>
      </c>
      <c r="H339" s="119">
        <f t="shared" si="110"/>
        <v>0</v>
      </c>
      <c r="I339" s="200"/>
    </row>
    <row r="340" spans="2:9" s="44" customFormat="1" ht="30" x14ac:dyDescent="0.3">
      <c r="B340" s="96" t="s">
        <v>498</v>
      </c>
      <c r="C340" s="119">
        <f>C341</f>
        <v>0</v>
      </c>
      <c r="D340" s="119">
        <f t="shared" ref="D340:H341" si="111">D341</f>
        <v>0</v>
      </c>
      <c r="E340" s="119">
        <f t="shared" si="111"/>
        <v>0</v>
      </c>
      <c r="F340" s="119">
        <f t="shared" si="111"/>
        <v>0</v>
      </c>
      <c r="G340" s="119">
        <f t="shared" si="111"/>
        <v>0</v>
      </c>
      <c r="H340" s="119">
        <f t="shared" si="111"/>
        <v>0</v>
      </c>
      <c r="I340" s="200"/>
    </row>
    <row r="341" spans="2:9" s="44" customFormat="1" x14ac:dyDescent="0.3">
      <c r="B341" s="96" t="s">
        <v>521</v>
      </c>
      <c r="C341" s="119">
        <f>C342</f>
        <v>0</v>
      </c>
      <c r="D341" s="119">
        <f t="shared" si="111"/>
        <v>0</v>
      </c>
      <c r="E341" s="119">
        <f t="shared" si="111"/>
        <v>0</v>
      </c>
      <c r="F341" s="119">
        <f t="shared" si="111"/>
        <v>0</v>
      </c>
      <c r="G341" s="119">
        <f t="shared" si="111"/>
        <v>0</v>
      </c>
      <c r="H341" s="119">
        <f t="shared" si="111"/>
        <v>0</v>
      </c>
      <c r="I341" s="200"/>
    </row>
    <row r="342" spans="2:9" s="44" customFormat="1" x14ac:dyDescent="0.3">
      <c r="B342" s="96" t="s">
        <v>464</v>
      </c>
      <c r="C342" s="119">
        <f>C348</f>
        <v>0</v>
      </c>
      <c r="D342" s="119">
        <f t="shared" ref="D342:H342" si="112">D348</f>
        <v>0</v>
      </c>
      <c r="E342" s="119">
        <f t="shared" si="112"/>
        <v>0</v>
      </c>
      <c r="F342" s="119">
        <f t="shared" si="112"/>
        <v>0</v>
      </c>
      <c r="G342" s="119">
        <f t="shared" si="112"/>
        <v>0</v>
      </c>
      <c r="H342" s="119">
        <f t="shared" si="112"/>
        <v>0</v>
      </c>
      <c r="I342" s="200"/>
    </row>
    <row r="343" spans="2:9" s="44" customFormat="1" ht="30" x14ac:dyDescent="0.3">
      <c r="B343" s="96" t="s">
        <v>213</v>
      </c>
      <c r="C343" s="119">
        <f>C349</f>
        <v>0</v>
      </c>
      <c r="D343" s="119">
        <f t="shared" ref="D343:H343" si="113">D349</f>
        <v>0</v>
      </c>
      <c r="E343" s="119">
        <f t="shared" si="113"/>
        <v>0</v>
      </c>
      <c r="F343" s="119">
        <f t="shared" si="113"/>
        <v>0</v>
      </c>
      <c r="G343" s="119">
        <f t="shared" si="113"/>
        <v>0</v>
      </c>
      <c r="H343" s="119">
        <f t="shared" si="113"/>
        <v>0</v>
      </c>
      <c r="I343" s="200"/>
    </row>
    <row r="344" spans="2:9" s="44" customFormat="1" x14ac:dyDescent="0.3">
      <c r="B344" s="96" t="s">
        <v>226</v>
      </c>
      <c r="C344" s="119">
        <f t="shared" ref="C344:H344" si="114">C345</f>
        <v>0</v>
      </c>
      <c r="D344" s="119">
        <f t="shared" si="114"/>
        <v>0</v>
      </c>
      <c r="E344" s="119">
        <f t="shared" si="114"/>
        <v>0</v>
      </c>
      <c r="F344" s="119">
        <f t="shared" si="114"/>
        <v>0</v>
      </c>
      <c r="G344" s="119">
        <f t="shared" si="114"/>
        <v>0</v>
      </c>
      <c r="H344" s="119">
        <f t="shared" si="114"/>
        <v>0</v>
      </c>
      <c r="I344" s="200"/>
    </row>
    <row r="345" spans="2:9" s="44" customFormat="1" x14ac:dyDescent="0.3">
      <c r="B345" s="96" t="s">
        <v>201</v>
      </c>
      <c r="C345" s="119">
        <f>C349+C346</f>
        <v>0</v>
      </c>
      <c r="D345" s="119">
        <f t="shared" ref="D345:H345" si="115">D349+D346</f>
        <v>0</v>
      </c>
      <c r="E345" s="119">
        <f t="shared" si="115"/>
        <v>0</v>
      </c>
      <c r="F345" s="119">
        <f t="shared" si="115"/>
        <v>0</v>
      </c>
      <c r="G345" s="119">
        <f t="shared" si="115"/>
        <v>0</v>
      </c>
      <c r="H345" s="119">
        <f t="shared" si="115"/>
        <v>0</v>
      </c>
      <c r="I345" s="200"/>
    </row>
    <row r="346" spans="2:9" s="44" customFormat="1" ht="30" x14ac:dyDescent="0.3">
      <c r="B346" s="96" t="s">
        <v>498</v>
      </c>
      <c r="C346" s="119">
        <f>C347</f>
        <v>0</v>
      </c>
      <c r="D346" s="119">
        <f t="shared" ref="D346:H347" si="116">D347</f>
        <v>0</v>
      </c>
      <c r="E346" s="119">
        <f t="shared" si="116"/>
        <v>0</v>
      </c>
      <c r="F346" s="119">
        <f t="shared" si="116"/>
        <v>0</v>
      </c>
      <c r="G346" s="119">
        <f t="shared" si="116"/>
        <v>0</v>
      </c>
      <c r="H346" s="119">
        <f t="shared" si="116"/>
        <v>0</v>
      </c>
      <c r="I346" s="200"/>
    </row>
    <row r="347" spans="2:9" s="44" customFormat="1" x14ac:dyDescent="0.3">
      <c r="B347" s="129" t="s">
        <v>521</v>
      </c>
      <c r="C347" s="119">
        <f>C348</f>
        <v>0</v>
      </c>
      <c r="D347" s="119">
        <f t="shared" si="116"/>
        <v>0</v>
      </c>
      <c r="E347" s="119">
        <f t="shared" si="116"/>
        <v>0</v>
      </c>
      <c r="F347" s="119">
        <f t="shared" si="116"/>
        <v>0</v>
      </c>
      <c r="G347" s="119">
        <f t="shared" si="116"/>
        <v>0</v>
      </c>
      <c r="H347" s="119">
        <f t="shared" si="116"/>
        <v>0</v>
      </c>
      <c r="I347" s="200"/>
    </row>
    <row r="348" spans="2:9" s="44" customFormat="1" x14ac:dyDescent="0.3">
      <c r="B348" s="129" t="s">
        <v>464</v>
      </c>
      <c r="C348" s="119"/>
      <c r="D348" s="119"/>
      <c r="E348" s="119"/>
      <c r="F348" s="119"/>
      <c r="G348" s="119"/>
      <c r="H348" s="119"/>
      <c r="I348" s="200"/>
    </row>
    <row r="349" spans="2:9" s="44" customFormat="1" ht="30" x14ac:dyDescent="0.3">
      <c r="B349" s="125" t="s">
        <v>213</v>
      </c>
      <c r="C349" s="119">
        <f t="shared" ref="C349:H352" si="117">C350</f>
        <v>0</v>
      </c>
      <c r="D349" s="119">
        <f t="shared" si="117"/>
        <v>0</v>
      </c>
      <c r="E349" s="119">
        <f t="shared" si="117"/>
        <v>0</v>
      </c>
      <c r="F349" s="119">
        <f t="shared" si="117"/>
        <v>0</v>
      </c>
      <c r="G349" s="119">
        <f t="shared" si="117"/>
        <v>0</v>
      </c>
      <c r="H349" s="119">
        <f t="shared" si="117"/>
        <v>0</v>
      </c>
      <c r="I349" s="200"/>
    </row>
    <row r="350" spans="2:9" s="44" customFormat="1" x14ac:dyDescent="0.3">
      <c r="B350" s="96" t="s">
        <v>477</v>
      </c>
      <c r="C350" s="119">
        <f>C351</f>
        <v>0</v>
      </c>
      <c r="D350" s="119">
        <f t="shared" si="117"/>
        <v>0</v>
      </c>
      <c r="E350" s="119">
        <f t="shared" si="117"/>
        <v>0</v>
      </c>
      <c r="F350" s="119">
        <f t="shared" si="117"/>
        <v>0</v>
      </c>
      <c r="G350" s="119">
        <f t="shared" si="117"/>
        <v>0</v>
      </c>
      <c r="H350" s="119">
        <f t="shared" si="117"/>
        <v>0</v>
      </c>
      <c r="I350" s="200"/>
    </row>
    <row r="351" spans="2:9" s="44" customFormat="1" x14ac:dyDescent="0.3">
      <c r="B351" s="96" t="s">
        <v>464</v>
      </c>
      <c r="C351" s="119">
        <f>C352</f>
        <v>0</v>
      </c>
      <c r="D351" s="119">
        <f t="shared" si="117"/>
        <v>0</v>
      </c>
      <c r="E351" s="119">
        <f t="shared" si="117"/>
        <v>0</v>
      </c>
      <c r="F351" s="119">
        <f t="shared" si="117"/>
        <v>0</v>
      </c>
      <c r="G351" s="119">
        <f t="shared" si="117"/>
        <v>0</v>
      </c>
      <c r="H351" s="119">
        <f t="shared" si="117"/>
        <v>0</v>
      </c>
      <c r="I351" s="200"/>
    </row>
    <row r="352" spans="2:9" s="44" customFormat="1" x14ac:dyDescent="0.3">
      <c r="B352" s="96" t="s">
        <v>466</v>
      </c>
      <c r="C352" s="119">
        <f>C353</f>
        <v>0</v>
      </c>
      <c r="D352" s="119">
        <f t="shared" si="117"/>
        <v>0</v>
      </c>
      <c r="E352" s="119">
        <f t="shared" si="117"/>
        <v>0</v>
      </c>
      <c r="F352" s="119">
        <f t="shared" si="117"/>
        <v>0</v>
      </c>
      <c r="G352" s="119">
        <f t="shared" si="117"/>
        <v>0</v>
      </c>
      <c r="H352" s="119">
        <f t="shared" si="117"/>
        <v>0</v>
      </c>
      <c r="I352" s="200"/>
    </row>
    <row r="353" spans="2:9" s="44" customFormat="1" x14ac:dyDescent="0.3">
      <c r="B353" s="97" t="s">
        <v>467</v>
      </c>
      <c r="C353" s="90"/>
      <c r="D353" s="56"/>
      <c r="E353" s="56"/>
      <c r="F353" s="56"/>
      <c r="G353" s="63"/>
      <c r="H353" s="63"/>
      <c r="I353" s="200"/>
    </row>
    <row r="356" spans="2:9" s="44" customFormat="1" x14ac:dyDescent="0.3">
      <c r="B356" s="197" t="s">
        <v>531</v>
      </c>
      <c r="C356" s="198"/>
      <c r="D356" s="43"/>
      <c r="E356" s="43"/>
      <c r="F356" s="198" t="s">
        <v>532</v>
      </c>
      <c r="G356" s="43"/>
      <c r="H356" s="43"/>
      <c r="I356" s="57"/>
    </row>
    <row r="357" spans="2:9" s="44" customFormat="1" x14ac:dyDescent="0.3">
      <c r="B357" s="197"/>
      <c r="C357" s="198"/>
      <c r="D357" s="43"/>
      <c r="E357" s="43"/>
      <c r="F357" s="198"/>
      <c r="G357" s="43"/>
      <c r="H357" s="43"/>
      <c r="I357" s="57"/>
    </row>
  </sheetData>
  <protectedRanges>
    <protectedRange sqref="B2:B3 C1:C3" name="Zonă1_1" securityDescriptor="O:WDG:WDD:(A;;CC;;;WD)"/>
    <protectedRange sqref="G47:H52 G71:H71 G39:H42 G173:H175 G63:H67 G82:H86 G55:H58 G221:H221 G138:H142 G27:H35 G37:H37 G104:H110 G93:H95 G116:H117 G100:H101 G119:H120 G122:H123 G125:H126 G128:H129 G131:H132 G154:H155 G157:H158 G165:H167 G177:H180 G193:H195 G232:H234 G144:H148 G160:H163 G169:H170 G97:H98 G236:H238 G223:H225 G151:H152" name="Zonă3"/>
    <protectedRange sqref="B1" name="Zonă1_1_1_1_1_1" securityDescriptor="O:WDG:WDD:(A;;CC;;;WD)"/>
  </protectedRanges>
  <printOptions horizontalCentered="1"/>
  <pageMargins left="0" right="0" top="0" bottom="0" header="0" footer="0"/>
  <pageSetup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cheltuieli!Print_Area</vt:lpstr>
      <vt:lpstr>venituri!Print_Area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Geanina NICUTA</dc:creator>
  <cp:lastModifiedBy>Claudia</cp:lastModifiedBy>
  <cp:lastPrinted>2025-01-29T14:09:56Z</cp:lastPrinted>
  <dcterms:created xsi:type="dcterms:W3CDTF">2023-02-07T08:41:31Z</dcterms:created>
  <dcterms:modified xsi:type="dcterms:W3CDTF">2025-03-27T05:45:54Z</dcterms:modified>
</cp:coreProperties>
</file>