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bookViews>
  <sheets>
    <sheet name="venituri" sheetId="1" r:id="rId1"/>
    <sheet name="cheltuieli" sheetId="2" r:id="rId2"/>
  </sheets>
  <definedNames>
    <definedName name="_xlnm.Database">#REF!</definedName>
    <definedName name="_xlnm.Print_Area" localSheetId="0">venituri!$A$1:$F$116</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8" i="2" l="1"/>
  <c r="D287" i="2" s="1"/>
  <c r="D286" i="2" s="1"/>
  <c r="D285" i="2" s="1"/>
  <c r="E288" i="2"/>
  <c r="E287" i="2" s="1"/>
  <c r="E286" i="2" s="1"/>
  <c r="E285" i="2" s="1"/>
  <c r="F288" i="2"/>
  <c r="F287" i="2" s="1"/>
  <c r="F286" i="2" s="1"/>
  <c r="F285" i="2" s="1"/>
  <c r="G288" i="2"/>
  <c r="H288" i="2"/>
  <c r="H287" i="2" s="1"/>
  <c r="H286" i="2" s="1"/>
  <c r="H285" i="2" s="1"/>
  <c r="D276" i="2"/>
  <c r="E276" i="2"/>
  <c r="F276" i="2"/>
  <c r="G276" i="2"/>
  <c r="H276" i="2"/>
  <c r="D272" i="2"/>
  <c r="E272" i="2"/>
  <c r="F272" i="2"/>
  <c r="F271" i="2" s="1"/>
  <c r="F14" i="2" s="1"/>
  <c r="G272" i="2"/>
  <c r="H272" i="2"/>
  <c r="D266" i="2"/>
  <c r="D265" i="2" s="1"/>
  <c r="D264" i="2" s="1"/>
  <c r="E266" i="2"/>
  <c r="E265" i="2" s="1"/>
  <c r="E264" i="2" s="1"/>
  <c r="F266" i="2"/>
  <c r="F265" i="2" s="1"/>
  <c r="F264" i="2" s="1"/>
  <c r="G266" i="2"/>
  <c r="H266" i="2"/>
  <c r="H265" i="2" s="1"/>
  <c r="H264" i="2" s="1"/>
  <c r="D267" i="2"/>
  <c r="E267" i="2"/>
  <c r="F267" i="2"/>
  <c r="G267" i="2"/>
  <c r="H267" i="2"/>
  <c r="D257" i="2"/>
  <c r="D253" i="2" s="1"/>
  <c r="D252" i="2" s="1"/>
  <c r="D251" i="2" s="1"/>
  <c r="D12" i="2" s="1"/>
  <c r="E257" i="2"/>
  <c r="E253" i="2" s="1"/>
  <c r="E252" i="2" s="1"/>
  <c r="E251" i="2" s="1"/>
  <c r="E12" i="2" s="1"/>
  <c r="F257" i="2"/>
  <c r="F253" i="2" s="1"/>
  <c r="F252" i="2" s="1"/>
  <c r="F251" i="2" s="1"/>
  <c r="F12" i="2" s="1"/>
  <c r="G257" i="2"/>
  <c r="H257" i="2"/>
  <c r="H253" i="2" s="1"/>
  <c r="H252" i="2" s="1"/>
  <c r="H251" i="2" s="1"/>
  <c r="H12" i="2" s="1"/>
  <c r="D250" i="2"/>
  <c r="D18" i="2" s="1"/>
  <c r="E250" i="2"/>
  <c r="E18" i="2" s="1"/>
  <c r="F250" i="2"/>
  <c r="F18" i="2" s="1"/>
  <c r="G250" i="2"/>
  <c r="H250" i="2"/>
  <c r="D240" i="2"/>
  <c r="E240" i="2"/>
  <c r="F240" i="2"/>
  <c r="G240" i="2"/>
  <c r="H240" i="2"/>
  <c r="D235" i="2"/>
  <c r="E235" i="2"/>
  <c r="F235" i="2"/>
  <c r="G235" i="2"/>
  <c r="H235" i="2"/>
  <c r="D232" i="2"/>
  <c r="E232" i="2"/>
  <c r="F232" i="2"/>
  <c r="G232" i="2"/>
  <c r="H232" i="2"/>
  <c r="D229" i="2"/>
  <c r="E229" i="2"/>
  <c r="F229" i="2"/>
  <c r="G229" i="2"/>
  <c r="H229" i="2"/>
  <c r="G223" i="2"/>
  <c r="H223" i="2"/>
  <c r="D217" i="2"/>
  <c r="E217" i="2"/>
  <c r="F217" i="2"/>
  <c r="G217" i="2"/>
  <c r="H217" i="2"/>
  <c r="D212" i="2"/>
  <c r="E212" i="2"/>
  <c r="F212" i="2"/>
  <c r="G212" i="2"/>
  <c r="H212" i="2"/>
  <c r="D206" i="2"/>
  <c r="E206" i="2"/>
  <c r="F206" i="2"/>
  <c r="G206" i="2"/>
  <c r="H206" i="2"/>
  <c r="D203" i="2"/>
  <c r="E203" i="2"/>
  <c r="F203" i="2"/>
  <c r="G203" i="2"/>
  <c r="H203" i="2"/>
  <c r="D195" i="2"/>
  <c r="E195" i="2"/>
  <c r="F195" i="2"/>
  <c r="G195" i="2"/>
  <c r="H195" i="2"/>
  <c r="D190" i="2"/>
  <c r="E190" i="2"/>
  <c r="F190" i="2"/>
  <c r="G190" i="2"/>
  <c r="H190" i="2"/>
  <c r="F179" i="2"/>
  <c r="D179" i="2"/>
  <c r="E179" i="2"/>
  <c r="G180" i="2"/>
  <c r="H180" i="2"/>
  <c r="H179" i="2" s="1"/>
  <c r="D174" i="2"/>
  <c r="E174" i="2"/>
  <c r="F174" i="2"/>
  <c r="G174" i="2"/>
  <c r="H174" i="2"/>
  <c r="D170" i="2"/>
  <c r="E170" i="2"/>
  <c r="F170" i="2"/>
  <c r="G170" i="2"/>
  <c r="H170" i="2"/>
  <c r="D165" i="2"/>
  <c r="E165" i="2"/>
  <c r="F165" i="2"/>
  <c r="G165" i="2"/>
  <c r="H165" i="2"/>
  <c r="D161" i="2"/>
  <c r="E161" i="2"/>
  <c r="F161" i="2"/>
  <c r="G161" i="2"/>
  <c r="H161" i="2"/>
  <c r="D155" i="2"/>
  <c r="E155" i="2"/>
  <c r="F155" i="2"/>
  <c r="G155" i="2"/>
  <c r="H155" i="2"/>
  <c r="D149" i="2"/>
  <c r="E149" i="2"/>
  <c r="F149" i="2"/>
  <c r="G149" i="2"/>
  <c r="H149" i="2"/>
  <c r="D146" i="2"/>
  <c r="E146" i="2"/>
  <c r="F146" i="2"/>
  <c r="G146" i="2"/>
  <c r="H146" i="2"/>
  <c r="D143" i="2"/>
  <c r="E143" i="2"/>
  <c r="F143" i="2"/>
  <c r="G143" i="2"/>
  <c r="H143" i="2"/>
  <c r="D138" i="2"/>
  <c r="E138" i="2"/>
  <c r="F138" i="2"/>
  <c r="G138" i="2"/>
  <c r="H138" i="2"/>
  <c r="D132" i="2"/>
  <c r="E132" i="2"/>
  <c r="F132" i="2"/>
  <c r="G132" i="2"/>
  <c r="H132" i="2"/>
  <c r="D128" i="2"/>
  <c r="E128" i="2"/>
  <c r="F128" i="2"/>
  <c r="G128" i="2"/>
  <c r="H128" i="2"/>
  <c r="D125" i="2"/>
  <c r="E125" i="2"/>
  <c r="F125" i="2"/>
  <c r="G125" i="2"/>
  <c r="H125" i="2"/>
  <c r="D122" i="2"/>
  <c r="E122" i="2"/>
  <c r="F122" i="2"/>
  <c r="G122" i="2"/>
  <c r="H122" i="2"/>
  <c r="D119" i="2"/>
  <c r="E119" i="2"/>
  <c r="F119" i="2"/>
  <c r="G119" i="2"/>
  <c r="H119" i="2"/>
  <c r="D116" i="2"/>
  <c r="E116" i="2"/>
  <c r="F116" i="2"/>
  <c r="G116" i="2"/>
  <c r="H116" i="2"/>
  <c r="D113" i="2"/>
  <c r="E113" i="2"/>
  <c r="F113" i="2"/>
  <c r="G113" i="2"/>
  <c r="H113" i="2"/>
  <c r="D110" i="2"/>
  <c r="E110" i="2"/>
  <c r="F110" i="2"/>
  <c r="G110" i="2"/>
  <c r="H110" i="2"/>
  <c r="D107" i="2"/>
  <c r="E107" i="2"/>
  <c r="F107" i="2"/>
  <c r="G107" i="2"/>
  <c r="H107" i="2"/>
  <c r="H98" i="2"/>
  <c r="H97" i="2" s="1"/>
  <c r="D98" i="2"/>
  <c r="D97" i="2" s="1"/>
  <c r="E98" i="2"/>
  <c r="E97" i="2" s="1"/>
  <c r="F98" i="2"/>
  <c r="F97" i="2" s="1"/>
  <c r="G98" i="2"/>
  <c r="D94" i="2"/>
  <c r="E94" i="2"/>
  <c r="F94" i="2"/>
  <c r="G94" i="2"/>
  <c r="H94" i="2"/>
  <c r="D79" i="2"/>
  <c r="D78" i="2" s="1"/>
  <c r="D77" i="2" s="1"/>
  <c r="D16" i="2" s="1"/>
  <c r="E79" i="2"/>
  <c r="E78" i="2" s="1"/>
  <c r="F79" i="2"/>
  <c r="F78" i="2" s="1"/>
  <c r="G79" i="2"/>
  <c r="H79" i="2"/>
  <c r="H78" i="2" s="1"/>
  <c r="D74" i="2"/>
  <c r="D15" i="2" s="1"/>
  <c r="E74" i="2"/>
  <c r="E15" i="2" s="1"/>
  <c r="F74" i="2"/>
  <c r="G74" i="2"/>
  <c r="H74" i="2"/>
  <c r="H15" i="2" s="1"/>
  <c r="D72" i="2"/>
  <c r="D71" i="2" s="1"/>
  <c r="D11" i="2" s="1"/>
  <c r="E72" i="2"/>
  <c r="E71" i="2" s="1"/>
  <c r="E11" i="2" s="1"/>
  <c r="F72" i="2"/>
  <c r="F71" i="2" s="1"/>
  <c r="F11" i="2" s="1"/>
  <c r="G72" i="2"/>
  <c r="H72" i="2"/>
  <c r="H71" i="2" s="1"/>
  <c r="H11" i="2" s="1"/>
  <c r="D68" i="2"/>
  <c r="E68" i="2"/>
  <c r="F68" i="2"/>
  <c r="G68" i="2"/>
  <c r="H68" i="2"/>
  <c r="D60" i="2"/>
  <c r="E60" i="2"/>
  <c r="F60" i="2"/>
  <c r="G60" i="2"/>
  <c r="H60" i="2"/>
  <c r="D58" i="2"/>
  <c r="E58" i="2"/>
  <c r="F58" i="2"/>
  <c r="G58" i="2"/>
  <c r="H58" i="2"/>
  <c r="D36" i="2"/>
  <c r="E36" i="2"/>
  <c r="F36" i="2"/>
  <c r="G36" i="2"/>
  <c r="H36" i="2"/>
  <c r="D34" i="2"/>
  <c r="E34" i="2"/>
  <c r="F34" i="2"/>
  <c r="G34" i="2"/>
  <c r="H34" i="2"/>
  <c r="F15" i="2"/>
  <c r="D24" i="2"/>
  <c r="E24" i="2"/>
  <c r="F24" i="2"/>
  <c r="G24" i="2"/>
  <c r="H24" i="2"/>
  <c r="C232" i="2"/>
  <c r="C223" i="2"/>
  <c r="C212" i="2"/>
  <c r="C190" i="2"/>
  <c r="C180" i="2"/>
  <c r="C179" i="2" s="1"/>
  <c r="C138" i="2"/>
  <c r="C36" i="2"/>
  <c r="C110" i="1"/>
  <c r="D110" i="1"/>
  <c r="E110" i="1"/>
  <c r="F110" i="1"/>
  <c r="C108" i="1"/>
  <c r="C107" i="1" s="1"/>
  <c r="C106" i="1" s="1"/>
  <c r="D108" i="1"/>
  <c r="D107" i="1" s="1"/>
  <c r="D106" i="1" s="1"/>
  <c r="E108" i="1"/>
  <c r="E107" i="1" s="1"/>
  <c r="E106" i="1" s="1"/>
  <c r="F108" i="1"/>
  <c r="F107" i="1" s="1"/>
  <c r="F106" i="1" s="1"/>
  <c r="C103" i="1"/>
  <c r="D103" i="1"/>
  <c r="E103" i="1"/>
  <c r="F103" i="1"/>
  <c r="C99" i="1"/>
  <c r="D99" i="1"/>
  <c r="E99" i="1"/>
  <c r="F99" i="1"/>
  <c r="C96" i="1"/>
  <c r="D96" i="1"/>
  <c r="E96" i="1"/>
  <c r="F96" i="1"/>
  <c r="C93" i="1"/>
  <c r="D93" i="1"/>
  <c r="E93" i="1"/>
  <c r="F93" i="1"/>
  <c r="C91" i="1"/>
  <c r="D91" i="1"/>
  <c r="E91" i="1"/>
  <c r="F91" i="1"/>
  <c r="C81" i="1"/>
  <c r="D81" i="1"/>
  <c r="E81" i="1"/>
  <c r="F81" i="1"/>
  <c r="C68" i="1"/>
  <c r="D68" i="1"/>
  <c r="E68" i="1"/>
  <c r="F68" i="1"/>
  <c r="C64" i="1"/>
  <c r="D64" i="1"/>
  <c r="E64" i="1"/>
  <c r="F64" i="1"/>
  <c r="C59" i="1"/>
  <c r="D59" i="1"/>
  <c r="E59" i="1"/>
  <c r="F59" i="1"/>
  <c r="C56" i="1"/>
  <c r="D56" i="1"/>
  <c r="E56" i="1"/>
  <c r="F56" i="1"/>
  <c r="C54" i="1"/>
  <c r="D54" i="1"/>
  <c r="E54" i="1"/>
  <c r="F54" i="1"/>
  <c r="C29" i="1"/>
  <c r="C28" i="1" s="1"/>
  <c r="D29" i="1"/>
  <c r="D28" i="1" s="1"/>
  <c r="E29" i="1"/>
  <c r="F29" i="1"/>
  <c r="F28" i="1" s="1"/>
  <c r="C24" i="1"/>
  <c r="D24" i="1"/>
  <c r="E24" i="1"/>
  <c r="F24" i="1"/>
  <c r="C16" i="1"/>
  <c r="C15" i="1" s="1"/>
  <c r="D16" i="1"/>
  <c r="D15" i="1" s="1"/>
  <c r="E16" i="1"/>
  <c r="F16" i="1"/>
  <c r="C9" i="1"/>
  <c r="D9" i="1"/>
  <c r="E9" i="1"/>
  <c r="F9" i="1"/>
  <c r="C288" i="2"/>
  <c r="C287" i="2" s="1"/>
  <c r="C286" i="2" s="1"/>
  <c r="C285" i="2" s="1"/>
  <c r="C276" i="2"/>
  <c r="C272" i="2"/>
  <c r="C267" i="2"/>
  <c r="C266" i="2"/>
  <c r="C265" i="2" s="1"/>
  <c r="C264" i="2" s="1"/>
  <c r="C263" i="2" s="1"/>
  <c r="C262" i="2" s="1"/>
  <c r="C257" i="2"/>
  <c r="C253" i="2" s="1"/>
  <c r="C252" i="2" s="1"/>
  <c r="C250" i="2"/>
  <c r="C18" i="2" s="1"/>
  <c r="C240" i="2"/>
  <c r="C235" i="2"/>
  <c r="C229" i="2"/>
  <c r="C217" i="2"/>
  <c r="C206" i="2"/>
  <c r="C203" i="2"/>
  <c r="C195" i="2"/>
  <c r="C174" i="2"/>
  <c r="C170" i="2"/>
  <c r="C165" i="2"/>
  <c r="C161" i="2"/>
  <c r="C155" i="2"/>
  <c r="C149" i="2"/>
  <c r="C146" i="2"/>
  <c r="C143" i="2"/>
  <c r="C132" i="2"/>
  <c r="C128" i="2"/>
  <c r="C125" i="2"/>
  <c r="C122" i="2"/>
  <c r="C119" i="2"/>
  <c r="C116" i="2"/>
  <c r="C113" i="2"/>
  <c r="C110" i="2"/>
  <c r="C107" i="2"/>
  <c r="C98" i="2"/>
  <c r="C97" i="2" s="1"/>
  <c r="C94" i="2"/>
  <c r="C79" i="2"/>
  <c r="C78" i="2" s="1"/>
  <c r="C77" i="2" s="1"/>
  <c r="C16" i="2" s="1"/>
  <c r="C74" i="2"/>
  <c r="C15" i="2" s="1"/>
  <c r="C72" i="2"/>
  <c r="C71" i="2" s="1"/>
  <c r="C11" i="2" s="1"/>
  <c r="C68" i="2"/>
  <c r="C60" i="2"/>
  <c r="C58" i="2"/>
  <c r="C34" i="2"/>
  <c r="C24" i="2"/>
  <c r="H18" i="2" l="1"/>
  <c r="E28" i="1"/>
  <c r="E15" i="1"/>
  <c r="D200" i="2"/>
  <c r="G71" i="2"/>
  <c r="G78" i="2"/>
  <c r="G253" i="2"/>
  <c r="C222" i="2"/>
  <c r="C221" i="2" s="1"/>
  <c r="G97" i="2"/>
  <c r="G179" i="2"/>
  <c r="G265" i="2"/>
  <c r="G287" i="2"/>
  <c r="G15" i="2"/>
  <c r="G18" i="2"/>
  <c r="H200" i="2"/>
  <c r="H178" i="2" s="1"/>
  <c r="E160" i="2"/>
  <c r="E142" i="2" s="1"/>
  <c r="H271" i="2"/>
  <c r="H14" i="2" s="1"/>
  <c r="F222" i="2"/>
  <c r="F221" i="2" s="1"/>
  <c r="E131" i="2"/>
  <c r="E106" i="2" s="1"/>
  <c r="E271" i="2"/>
  <c r="E14" i="2" s="1"/>
  <c r="D271" i="2"/>
  <c r="D14" i="2" s="1"/>
  <c r="G271" i="2"/>
  <c r="E200" i="2"/>
  <c r="E178" i="2" s="1"/>
  <c r="F200" i="2"/>
  <c r="F178" i="2" s="1"/>
  <c r="H160" i="2"/>
  <c r="H142" i="2" s="1"/>
  <c r="F160" i="2"/>
  <c r="F142" i="2" s="1"/>
  <c r="D160" i="2"/>
  <c r="D142" i="2" s="1"/>
  <c r="G160" i="2"/>
  <c r="G131" i="2"/>
  <c r="H131" i="2"/>
  <c r="H106" i="2" s="1"/>
  <c r="D131" i="2"/>
  <c r="D106" i="2" s="1"/>
  <c r="F23" i="2"/>
  <c r="F9" i="2" s="1"/>
  <c r="F95" i="1"/>
  <c r="E95" i="1"/>
  <c r="D95" i="1"/>
  <c r="C95" i="1"/>
  <c r="F90" i="1"/>
  <c r="E90" i="1"/>
  <c r="D90" i="1"/>
  <c r="C90" i="1"/>
  <c r="F67" i="1"/>
  <c r="F66" i="1" s="1"/>
  <c r="E67" i="1"/>
  <c r="D67" i="1"/>
  <c r="D66" i="1" s="1"/>
  <c r="C67" i="1"/>
  <c r="C66" i="1" s="1"/>
  <c r="F58" i="1"/>
  <c r="E58" i="1"/>
  <c r="D58" i="1"/>
  <c r="C58" i="1"/>
  <c r="C52" i="1" s="1"/>
  <c r="F53" i="1"/>
  <c r="E53" i="1"/>
  <c r="D53" i="1"/>
  <c r="C53" i="1"/>
  <c r="F15" i="1"/>
  <c r="F14" i="1" s="1"/>
  <c r="H284" i="2"/>
  <c r="H283" i="2" s="1"/>
  <c r="H282" i="2"/>
  <c r="H281" i="2" s="1"/>
  <c r="H280" i="2" s="1"/>
  <c r="F282" i="2"/>
  <c r="F281" i="2" s="1"/>
  <c r="F280" i="2" s="1"/>
  <c r="F284" i="2"/>
  <c r="F283" i="2" s="1"/>
  <c r="E284" i="2"/>
  <c r="E283" i="2" s="1"/>
  <c r="E282" i="2"/>
  <c r="E281" i="2" s="1"/>
  <c r="E280" i="2" s="1"/>
  <c r="D284" i="2"/>
  <c r="D283" i="2" s="1"/>
  <c r="D282" i="2"/>
  <c r="D281" i="2" s="1"/>
  <c r="D280" i="2" s="1"/>
  <c r="E263" i="2"/>
  <c r="E262" i="2" s="1"/>
  <c r="E13" i="2"/>
  <c r="H263" i="2"/>
  <c r="H262" i="2" s="1"/>
  <c r="H13" i="2"/>
  <c r="F13" i="2"/>
  <c r="F263" i="2"/>
  <c r="F262" i="2" s="1"/>
  <c r="D263" i="2"/>
  <c r="D262" i="2" s="1"/>
  <c r="D13" i="2"/>
  <c r="E222" i="2"/>
  <c r="E221" i="2" s="1"/>
  <c r="H222" i="2"/>
  <c r="H221" i="2" s="1"/>
  <c r="D222" i="2"/>
  <c r="D221" i="2" s="1"/>
  <c r="G222" i="2"/>
  <c r="D178" i="2"/>
  <c r="G200" i="2"/>
  <c r="H77" i="2"/>
  <c r="H16" i="2" s="1"/>
  <c r="H17" i="2"/>
  <c r="F77" i="2"/>
  <c r="F16" i="2" s="1"/>
  <c r="F17" i="2"/>
  <c r="E90" i="2"/>
  <c r="D90" i="2"/>
  <c r="F131" i="2"/>
  <c r="F106" i="2" s="1"/>
  <c r="H23" i="2"/>
  <c r="H9" i="2" s="1"/>
  <c r="D23" i="2"/>
  <c r="D9" i="2" s="1"/>
  <c r="D17" i="2"/>
  <c r="H90" i="2"/>
  <c r="F90" i="2"/>
  <c r="E77" i="2"/>
  <c r="E16" i="2" s="1"/>
  <c r="E17" i="2"/>
  <c r="E23" i="2"/>
  <c r="G23" i="2"/>
  <c r="C102" i="1"/>
  <c r="F102" i="1"/>
  <c r="E102" i="1"/>
  <c r="D102" i="1"/>
  <c r="C200" i="2"/>
  <c r="C178" i="2" s="1"/>
  <c r="C131" i="2"/>
  <c r="C106" i="2" s="1"/>
  <c r="C271" i="2"/>
  <c r="C14" i="2" s="1"/>
  <c r="C160" i="2"/>
  <c r="C142" i="2" s="1"/>
  <c r="C13" i="2"/>
  <c r="C251" i="2"/>
  <c r="C12" i="2" s="1"/>
  <c r="C284" i="2"/>
  <c r="C283" i="2" s="1"/>
  <c r="C282" i="2"/>
  <c r="C281" i="2" s="1"/>
  <c r="C280" i="2" s="1"/>
  <c r="C23" i="2"/>
  <c r="C9" i="2" s="1"/>
  <c r="C90" i="2"/>
  <c r="D14" i="1"/>
  <c r="C14" i="1"/>
  <c r="C17" i="2"/>
  <c r="E66" i="1" l="1"/>
  <c r="E52" i="1"/>
  <c r="D52" i="1"/>
  <c r="D8" i="1" s="1"/>
  <c r="D7" i="1" s="1"/>
  <c r="F52" i="1"/>
  <c r="E14" i="1"/>
  <c r="G90" i="2"/>
  <c r="G106" i="2"/>
  <c r="G264" i="2"/>
  <c r="G9" i="2"/>
  <c r="G142" i="2"/>
  <c r="G11" i="2"/>
  <c r="G178" i="2"/>
  <c r="G77" i="2"/>
  <c r="G252" i="2"/>
  <c r="G17" i="2"/>
  <c r="G14" i="2"/>
  <c r="G286" i="2"/>
  <c r="G221" i="2"/>
  <c r="D89" i="2"/>
  <c r="D88" i="2" s="1"/>
  <c r="D52" i="2" s="1"/>
  <c r="D44" i="2" s="1"/>
  <c r="D43" i="2" s="1"/>
  <c r="D22" i="2" s="1"/>
  <c r="D21" i="2" s="1"/>
  <c r="F8" i="1"/>
  <c r="F7" i="1" s="1"/>
  <c r="H89" i="2"/>
  <c r="F89" i="2"/>
  <c r="F88" i="2" s="1"/>
  <c r="F52" i="2" s="1"/>
  <c r="F44" i="2" s="1"/>
  <c r="F43" i="2" s="1"/>
  <c r="F10" i="2" s="1"/>
  <c r="F20" i="2" s="1"/>
  <c r="F19" i="2" s="1"/>
  <c r="E89" i="2"/>
  <c r="E88" i="2" s="1"/>
  <c r="E52" i="2" s="1"/>
  <c r="E44" i="2" s="1"/>
  <c r="E43" i="2" s="1"/>
  <c r="E10" i="2" s="1"/>
  <c r="E9" i="2"/>
  <c r="C8" i="1"/>
  <c r="C7" i="1" s="1"/>
  <c r="C89" i="2"/>
  <c r="C88" i="2" s="1"/>
  <c r="C52" i="2" s="1"/>
  <c r="C44" i="2" s="1"/>
  <c r="C43" i="2" s="1"/>
  <c r="C86" i="2" s="1"/>
  <c r="E8" i="1" l="1"/>
  <c r="H88" i="2"/>
  <c r="G89" i="2"/>
  <c r="G285" i="2"/>
  <c r="G251" i="2"/>
  <c r="E8" i="2"/>
  <c r="E7" i="2" s="1"/>
  <c r="G16" i="2"/>
  <c r="G263" i="2"/>
  <c r="G13" i="2"/>
  <c r="D86" i="2"/>
  <c r="D10" i="2"/>
  <c r="D20" i="2" s="1"/>
  <c r="D19" i="2" s="1"/>
  <c r="F8" i="2"/>
  <c r="F7" i="2" s="1"/>
  <c r="F86" i="2"/>
  <c r="E22" i="2"/>
  <c r="E21" i="2" s="1"/>
  <c r="F22" i="2"/>
  <c r="F21" i="2" s="1"/>
  <c r="E86" i="2"/>
  <c r="E20" i="2"/>
  <c r="E19" i="2" s="1"/>
  <c r="C10" i="2"/>
  <c r="C22" i="2"/>
  <c r="C21" i="2" s="1"/>
  <c r="G88" i="2" l="1"/>
  <c r="E7" i="1"/>
  <c r="H52" i="2"/>
  <c r="G282" i="2"/>
  <c r="G284" i="2"/>
  <c r="G262" i="2"/>
  <c r="G12" i="2"/>
  <c r="D8" i="2"/>
  <c r="D7" i="2" s="1"/>
  <c r="C20" i="2"/>
  <c r="C19" i="2" s="1"/>
  <c r="C8" i="2"/>
  <c r="C7" i="2" s="1"/>
  <c r="G52" i="2" l="1"/>
  <c r="H44" i="2"/>
  <c r="G283" i="2"/>
  <c r="G281" i="2"/>
  <c r="G44" i="2" l="1"/>
  <c r="H43" i="2"/>
  <c r="G280" i="2"/>
  <c r="G43" i="2" l="1"/>
  <c r="H86" i="2"/>
  <c r="H10" i="2"/>
  <c r="H22" i="2"/>
  <c r="G22" i="2" l="1"/>
  <c r="G10" i="2"/>
  <c r="G86" i="2"/>
  <c r="H20" i="2"/>
  <c r="H8" i="2"/>
  <c r="H21" i="2"/>
  <c r="G21" i="2" l="1"/>
  <c r="G8" i="2"/>
  <c r="G20" i="2"/>
  <c r="H7" i="2"/>
  <c r="H19" i="2"/>
  <c r="G7" i="2" l="1"/>
  <c r="G19" i="2"/>
</calcChain>
</file>

<file path=xl/sharedStrings.xml><?xml version="1.0" encoding="utf-8"?>
<sst xmlns="http://schemas.openxmlformats.org/spreadsheetml/2006/main" count="639" uniqueCount="524">
  <si>
    <t xml:space="preserve">lei </t>
  </si>
  <si>
    <t>Cod</t>
  </si>
  <si>
    <t>Denumire indicator</t>
  </si>
  <si>
    <t>Prevederi bugetare aprobate la finele perioadei de raportare</t>
  </si>
  <si>
    <t>Prevederi bugetare trimestriale cumulate</t>
  </si>
  <si>
    <t>Incasari realizate cumulat</t>
  </si>
  <si>
    <t>Incasari realizate luna curenta</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</si>
  <si>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</si>
  <si>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</si>
  <si>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</si>
  <si>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</si>
  <si>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</si>
  <si>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</si>
  <si>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</si>
  <si>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</si>
  <si>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</si>
  <si>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</si>
  <si>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</si>
  <si>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</si>
  <si>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</si>
  <si>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</si>
  <si>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</si>
  <si>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</si>
  <si>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</si>
  <si>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</si>
  <si>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</si>
  <si>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</si>
  <si>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</si>
  <si>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</si>
  <si>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</si>
  <si>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</si>
  <si>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</si>
  <si>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</si>
  <si>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</si>
  <si>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</si>
  <si>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</si>
  <si>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</si>
  <si>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</si>
  <si>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</si>
  <si>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</si>
  <si>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</si>
  <si>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</si>
  <si>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Contributii pentru concedii si indemnizatii</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</si>
  <si>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</si>
  <si>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</si>
  <si>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</si>
  <si>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</si>
  <si>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</si>
  <si>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</si>
  <si>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</si>
  <si>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</si>
  <si>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</si>
  <si>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</si>
  <si>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</si>
  <si>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</si>
  <si>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</si>
  <si>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</si>
  <si>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</si>
  <si>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</si>
  <si>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</si>
  <si>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</si>
  <si>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</si>
  <si>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</si>
  <si>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</si>
  <si>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</si>
  <si>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</si>
  <si>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</si>
  <si>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</si>
  <si>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</si>
  <si>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</si>
  <si>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</si>
  <si>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</si>
  <si>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</si>
  <si>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</si>
  <si>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</si>
  <si>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</si>
  <si>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</si>
  <si>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</si>
  <si>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</si>
  <si>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</si>
  <si>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</si>
  <si>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</si>
  <si>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</si>
  <si>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</si>
  <si>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</si>
  <si>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</si>
  <si>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</si>
  <si>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</si>
  <si>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</si>
  <si>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</si>
  <si>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</si>
  <si>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</si>
  <si>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</si>
  <si>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</si>
  <si>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</si>
  <si>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</si>
  <si>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</si>
  <si>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</si>
  <si>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</si>
  <si>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</si>
  <si>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</si>
  <si>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</si>
  <si>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</si>
  <si>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</si>
  <si>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</si>
  <si>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</si>
  <si>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</si>
  <si>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</si>
  <si>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</si>
  <si>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</si>
  <si>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</si>
  <si>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36.05</t>
  </si>
  <si>
    <t>DIVERSE VENITURI</t>
  </si>
  <si>
    <t>36.05.01.01</t>
  </si>
  <si>
    <t>Venituri din aplicarea prescriptiei extinctive</t>
  </si>
  <si>
    <t>36.24</t>
  </si>
  <si>
    <t>Venituri din compensarea creantelor din despagubiri</t>
  </si>
  <si>
    <t>36.32.01</t>
  </si>
  <si>
    <t>Sume provenite din finantarea bugetara a anilor precedenti</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</si>
  <si>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</si>
  <si>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</si>
  <si>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</si>
  <si>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</si>
  <si>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</si>
  <si>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</si>
  <si>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</si>
  <si>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</si>
  <si>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</si>
  <si>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</si>
  <si>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</si>
  <si>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</si>
  <si>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</si>
  <si>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</si>
  <si>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</si>
  <si>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</si>
  <si>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</si>
  <si>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</si>
  <si>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</si>
  <si>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</si>
  <si>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</si>
  <si>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</si>
  <si>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</si>
  <si>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</si>
  <si>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</si>
  <si>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</si>
  <si>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</si>
  <si>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</si>
  <si>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</si>
  <si>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</si>
  <si>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</si>
  <si>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</si>
  <si>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</si>
  <si>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</si>
  <si>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</si>
  <si>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</si>
  <si>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</si>
  <si>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</si>
  <si>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</si>
  <si>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</si>
  <si>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</si>
  <si>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</si>
  <si>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</si>
  <si>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</si>
  <si>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</si>
  <si>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</si>
  <si>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</si>
  <si>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</si>
  <si>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</si>
  <si>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</si>
  <si>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</si>
  <si>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</si>
  <si>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45.05</t>
  </si>
  <si>
    <t>SUME PRIMITE DE LA UE/ALTI DONATORI IN CONTUL PLATILOR EFECTUATE SI PREFINANTARI AFERENTE CADRULUI FINANCIAR 2014-2020</t>
  </si>
  <si>
    <t>45.05.01</t>
  </si>
  <si>
    <t>Fondul European de Dezvoltare Regionala</t>
  </si>
  <si>
    <t>45.05.01.01</t>
  </si>
  <si>
    <t>Sume primite in contul platilor efectuate in AN CURENT</t>
  </si>
  <si>
    <t>45.05.02</t>
  </si>
  <si>
    <t>Fondul Social European (FSE)</t>
  </si>
  <si>
    <t>45.05.02.02</t>
  </si>
  <si>
    <t>Sume primite in contul platilor efectuate in ANII ANTERIORI</t>
  </si>
  <si>
    <t>48.05</t>
  </si>
  <si>
    <t>48.05.02</t>
  </si>
  <si>
    <t>48.05.02.01</t>
  </si>
  <si>
    <t>Sume primite in contul platilor efectuate in anul curent</t>
  </si>
  <si>
    <t>48.05.02.02</t>
  </si>
  <si>
    <t>Sume primite in contul platilor efectuate in anul precedent</t>
  </si>
  <si>
    <t>48.05.15</t>
  </si>
  <si>
    <t>48.05.15.01</t>
  </si>
  <si>
    <t>48.05.15.02</t>
  </si>
  <si>
    <t>08</t>
  </si>
  <si>
    <t>FONDURI EXTERNE NERAMBURSABILE
TOTAL VENITURI</t>
  </si>
  <si>
    <t>48.08</t>
  </si>
  <si>
    <t>48.08.15</t>
  </si>
  <si>
    <t>Alte programe comunitare finantate in perioada 2014-2020 (APC)</t>
  </si>
  <si>
    <t>48.19.03</t>
  </si>
  <si>
    <t>Mecanismul pentru interconectarea Europei</t>
  </si>
  <si>
    <t xml:space="preserve">III.  OPERATIUNI FINANCIARE </t>
  </si>
  <si>
    <t>40.08</t>
  </si>
  <si>
    <t>Incasari din rambursarea imprumuturilor acordate</t>
  </si>
  <si>
    <t>40.08.15</t>
  </si>
  <si>
    <t>Sume utilizate din excedentul anului precedent pentru efectuarea de cheltuieli</t>
  </si>
  <si>
    <t>40.08.15.03</t>
  </si>
  <si>
    <t>Sume utilizate de alte instituţii din excedentul anului precedent</t>
  </si>
  <si>
    <t>47.05</t>
  </si>
  <si>
    <t>SUME ÎN CURS DE DISTRIBUIRE</t>
  </si>
  <si>
    <t>47.05.00</t>
  </si>
  <si>
    <t>Venituri ale bugetului Fondului Național unic de asigurări sociale de sănătate, încasate în contul unic, în curs de distribuire</t>
  </si>
  <si>
    <t>Credite de angajament</t>
  </si>
  <si>
    <t>Credite bugetare anuale aprobate la finele perioadei de raportare</t>
  </si>
  <si>
    <t>Credite bugetare trimestriale cumulate</t>
  </si>
  <si>
    <t>Plati efectuate cumulat</t>
  </si>
  <si>
    <t>Plati efectuate luna curenta</t>
  </si>
  <si>
    <t xml:space="preserve">B        </t>
  </si>
  <si>
    <t>50. 05</t>
  </si>
  <si>
    <t xml:space="preserve">CHELTUIELI- TOTAL      </t>
  </si>
  <si>
    <t>50.05.01</t>
  </si>
  <si>
    <t>CHELTUIELI CURENTE</t>
  </si>
  <si>
    <t>50.05.10</t>
  </si>
  <si>
    <t>TITLUL I CHELTUIELI DE PERSONAL</t>
  </si>
  <si>
    <t>50.05.20</t>
  </si>
  <si>
    <t>TITLUL II BUNURI SI SERVICII</t>
  </si>
  <si>
    <t>50.05.30</t>
  </si>
  <si>
    <t>TITLUL III DOBANZI</t>
  </si>
  <si>
    <t>66.05.51</t>
  </si>
  <si>
    <t>TITLUL VI TRANSFERURI INTRE UNITATI ALE ADMINISTRATIEI PUBLICE</t>
  </si>
  <si>
    <t>50.05.57</t>
  </si>
  <si>
    <t>TITLUL IX ASISTENTA SOCIALA</t>
  </si>
  <si>
    <t>50.05.58</t>
  </si>
  <si>
    <t>TITLUL X PROIECTE CU FINANTARE DIN FONDURI EXTERNE NERAMBURSABILE AFERENTE CADRULUI FINANCIAR 2014-2020</t>
  </si>
  <si>
    <t>50.05.59</t>
  </si>
  <si>
    <t xml:space="preserve">TITLUL XI ALTE CHELTUIELI </t>
  </si>
  <si>
    <t>50.05.70</t>
  </si>
  <si>
    <t>CHELTUIELI DE CAPITAL</t>
  </si>
  <si>
    <t>50.05.71</t>
  </si>
  <si>
    <t>TITLUL XV ACTIVE NEFINANCIARE</t>
  </si>
  <si>
    <t>50.05.85</t>
  </si>
  <si>
    <t>PLATI EFECTUATE IN ANII PRECEDENTI SI RECUPERATE IN ANUL CURENT</t>
  </si>
  <si>
    <t>66.00.05</t>
  </si>
  <si>
    <t>Partea a III-a CHELTUIELI SOCIAL - CULTURALE</t>
  </si>
  <si>
    <t>66.00.05.01</t>
  </si>
  <si>
    <t>66 .05</t>
  </si>
  <si>
    <t>SANATATE</t>
  </si>
  <si>
    <t>66.05.01</t>
  </si>
  <si>
    <t>66.05.10</t>
  </si>
  <si>
    <t>66.05.10.01</t>
  </si>
  <si>
    <t>Cheltuieli de salarii in bani</t>
  </si>
  <si>
    <t>66.05.10.01.01</t>
  </si>
  <si>
    <t>Salarii de baza</t>
  </si>
  <si>
    <t>66.05.10.01.05</t>
  </si>
  <si>
    <t>Sporuri pentru conditii de munca</t>
  </si>
  <si>
    <t>66.05.10.01.06</t>
  </si>
  <si>
    <t>Alte sporuri</t>
  </si>
  <si>
    <t>66.05.10.01.12</t>
  </si>
  <si>
    <t>Indemnizatii platite unor persoane din afara unitatii</t>
  </si>
  <si>
    <t>66.05.10.01.13</t>
  </si>
  <si>
    <t>Indemnizatii de delegare</t>
  </si>
  <si>
    <t>66.05.10.01.14</t>
  </si>
  <si>
    <t>Indemnizatii de detasare</t>
  </si>
  <si>
    <t>66.05.10.01.17</t>
  </si>
  <si>
    <t>Indemnizatii de hrana</t>
  </si>
  <si>
    <t>66.05.10.01.30</t>
  </si>
  <si>
    <t>Alte drepturi salariale in bani</t>
  </si>
  <si>
    <t xml:space="preserve">   ~ hotarari judecatoresti</t>
  </si>
  <si>
    <t>66.05.10.01.02</t>
  </si>
  <si>
    <t>Cheltuieli salariale in natura</t>
  </si>
  <si>
    <t>66.05.10.01.02.06</t>
  </si>
  <si>
    <t>Vouchere de vacanta</t>
  </si>
  <si>
    <t>66.05.10.03</t>
  </si>
  <si>
    <t>Contributii</t>
  </si>
  <si>
    <t>66.05.10.03.01</t>
  </si>
  <si>
    <t>Contributii de asigurari sociale de stat</t>
  </si>
  <si>
    <t>66.05.10.03.02</t>
  </si>
  <si>
    <t>Contributii de asigurari de somaj</t>
  </si>
  <si>
    <t>66.05.10.03.03</t>
  </si>
  <si>
    <t>Contributii de asigurari sociale de sanatate</t>
  </si>
  <si>
    <t>66.05.10.03.04</t>
  </si>
  <si>
    <t xml:space="preserve">Contributii de asigurari pentru accidente de munca si boli profesionale </t>
  </si>
  <si>
    <t>66.05.10.03.06</t>
  </si>
  <si>
    <t>66.05.10.03.07</t>
  </si>
  <si>
    <t>Contributia asiguratorie pentru munca</t>
  </si>
  <si>
    <t>66.05.20</t>
  </si>
  <si>
    <t>66.05.20.01</t>
  </si>
  <si>
    <t>Bunuri si servicii</t>
  </si>
  <si>
    <t>66.05.20.01.01</t>
  </si>
  <si>
    <t>Furnituri de birou</t>
  </si>
  <si>
    <t>66.05.20.01.02</t>
  </si>
  <si>
    <t>Materiale pentru curatenie</t>
  </si>
  <si>
    <t>66.05.20.01.03</t>
  </si>
  <si>
    <t>Incalzit, iluminat si forta motrica</t>
  </si>
  <si>
    <t>66.05.20.01.04</t>
  </si>
  <si>
    <t>Apa, canal si salubritate</t>
  </si>
  <si>
    <t>66.05.20.01.05</t>
  </si>
  <si>
    <t>Carburanti si lubrifianti</t>
  </si>
  <si>
    <t>66.05.20.01.06</t>
  </si>
  <si>
    <t>Piese de schimb</t>
  </si>
  <si>
    <t>66.05.20.01.08</t>
  </si>
  <si>
    <t>Posta, telecomunicatii, radio, tv, internet</t>
  </si>
  <si>
    <t>66.05.20.01.09</t>
  </si>
  <si>
    <t>Materiale si prestari de servicii cu caracter functional din care:</t>
  </si>
  <si>
    <t>66.05.20.01.09.2</t>
  </si>
  <si>
    <t>Materiale si prestari de servicii cu caracter functional pt ch.proprii</t>
  </si>
  <si>
    <t>66.05.20.01.30</t>
  </si>
  <si>
    <t>Alte bunuri si servicii pentru intretinere si functionare, din care:</t>
  </si>
  <si>
    <t xml:space="preserve"> - sume pentru servicii poştale în vederea distribuţiei cardurilor naţionale </t>
  </si>
  <si>
    <t xml:space="preserve">  - sume pentru servicii de mententanta si suport tehnic pentru sistemul ERP</t>
  </si>
  <si>
    <t>66.05.20.02</t>
  </si>
  <si>
    <t>Reparatii curente</t>
  </si>
  <si>
    <t>66.05.20.05</t>
  </si>
  <si>
    <t>Bunuri de natura obiectelor de inventar</t>
  </si>
  <si>
    <t>66.05.20.05.30</t>
  </si>
  <si>
    <t>Alte obiecte de inventar</t>
  </si>
  <si>
    <t>66.05.20.06</t>
  </si>
  <si>
    <t>Deplasari, detasari, transferari</t>
  </si>
  <si>
    <t>66.05.20.06.01</t>
  </si>
  <si>
    <t>Deplasari interne, detasari, transferari</t>
  </si>
  <si>
    <t>66.05.20.06.02</t>
  </si>
  <si>
    <t>Deplasari in strainatate</t>
  </si>
  <si>
    <t>66.05.20.11</t>
  </si>
  <si>
    <t>Carti, publicatii si materiale documentare</t>
  </si>
  <si>
    <t>66.05.20.12</t>
  </si>
  <si>
    <t>Consultanta si expertiza</t>
  </si>
  <si>
    <t>66.05.20.13</t>
  </si>
  <si>
    <t>Pregatire profesionala</t>
  </si>
  <si>
    <t>66.05.20.14</t>
  </si>
  <si>
    <t>Protectia muncii</t>
  </si>
  <si>
    <t>66.05.20.25</t>
  </si>
  <si>
    <t>Cheltuieli judiciare si extrajudiciare derivate din actiuni in reprezentarea intereselor statului, potrivit dispozitiilor legale</t>
  </si>
  <si>
    <t>66.05.20.30</t>
  </si>
  <si>
    <t>Alte cheltuieli</t>
  </si>
  <si>
    <t>66.05.20.30.04</t>
  </si>
  <si>
    <t>Chirii</t>
  </si>
  <si>
    <t>66.05.20.30.30</t>
  </si>
  <si>
    <t>Alte cheltuieli cu bunuri si servicii</t>
  </si>
  <si>
    <t>66.05.30</t>
  </si>
  <si>
    <t>66.05.30.03</t>
  </si>
  <si>
    <t>Alte dobanzi</t>
  </si>
  <si>
    <t>66.05.30.03.02</t>
  </si>
  <si>
    <t>Dobanda datorata trezoreriei statului</t>
  </si>
  <si>
    <t>50.00.59</t>
  </si>
  <si>
    <t>50.00.59.17</t>
  </si>
  <si>
    <t>Despagubiri civile</t>
  </si>
  <si>
    <t>50.00.59.40</t>
  </si>
  <si>
    <t>Sume aferente persoanelor cu handicap neincadrate</t>
  </si>
  <si>
    <t>66.05.70</t>
  </si>
  <si>
    <t>66.05.71</t>
  </si>
  <si>
    <t>66.05.71.01</t>
  </si>
  <si>
    <t>Active fixe</t>
  </si>
  <si>
    <t>66.05.71.01.01</t>
  </si>
  <si>
    <t>Constructii</t>
  </si>
  <si>
    <t>66.05.71.01.02</t>
  </si>
  <si>
    <t>Masini, echipamente si mijloace de transport</t>
  </si>
  <si>
    <t>66.05.71.01.03</t>
  </si>
  <si>
    <t>Mobilier, aparatura birotica si alte active corporale</t>
  </si>
  <si>
    <t>66.05.71.01.30</t>
  </si>
  <si>
    <t>Alte active fixe</t>
  </si>
  <si>
    <t>66.05.71.03</t>
  </si>
  <si>
    <t>Reparatii capitale aferente activelor fixe</t>
  </si>
  <si>
    <t>Administratia centrala</t>
  </si>
  <si>
    <t>66.05.02</t>
  </si>
  <si>
    <t>Servicii publice descentralizate, din care:</t>
  </si>
  <si>
    <t xml:space="preserve"> Plati efectuate in anii precedenti si recuperate in anul curent</t>
  </si>
  <si>
    <t>66.05.20.01.09.1</t>
  </si>
  <si>
    <t>Materiale si prestari de servicii cu caracter medical</t>
  </si>
  <si>
    <t>66.05.03</t>
  </si>
  <si>
    <t>Produse farmaceutice, materiale sanitare specifice si dispozitive medicale</t>
  </si>
  <si>
    <t>66.05.03.01</t>
  </si>
  <si>
    <t>Medicamente cu si fara contributie personala</t>
  </si>
  <si>
    <t xml:space="preserve">    ~ activitatea curenta</t>
  </si>
  <si>
    <t>~ contributia personala pentru medicamentele acordate in tratamentul ambulatoriu persoanelor care beneficiaza de OUG 15/2022, cu modificarile si completarile ulterioare</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</si>
  <si>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</si>
  <si>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 xml:space="preserve">    ~  cost volum-rezultat, din care:</t>
  </si>
  <si>
    <t xml:space="preserve"> - activitatea curenta</t>
  </si>
  <si>
    <t xml:space="preserve">    ~  cost volum, din care:</t>
  </si>
  <si>
    <t xml:space="preserve">          - medicamente cost volum ( fara medicamente pentru pensionari cu compensare 90% pe sublista B)</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</si>
  <si>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</si>
  <si>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</si>
  <si>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 xml:space="preserve">    ~ personal contractual</t>
  </si>
  <si>
    <t xml:space="preserve">    ~ medicamente 40% - conform HG nr.186/2009 privind aprobarea Programului pentru compensarea cu 90% a preţului de referinţă al medicamentelor, cu modificarile si completarile ulterioare</t>
  </si>
  <si>
    <t>66.05.03.02</t>
  </si>
  <si>
    <t>Medicamente pentru boli cronice cu risc crescut utilizate in programele nationale cu scop curativ, din care:</t>
  </si>
  <si>
    <t xml:space="preserve">          Programul national detratament pentru boli rare</t>
  </si>
  <si>
    <t xml:space="preserve">          Programul national de tratament al bolilor neurologice</t>
  </si>
  <si>
    <t xml:space="preserve">          Programul national de tratament al hemofiliei si talasemiei</t>
  </si>
  <si>
    <t xml:space="preserve">          Programul national  de diabet zaharat</t>
  </si>
  <si>
    <t xml:space="preserve">          Programul national de boli endocrine</t>
  </si>
  <si>
    <t xml:space="preserve">          Programul national de transplant de organe, tesuturi si celule de origine umana</t>
  </si>
  <si>
    <t xml:space="preserve">         Programul national de sanatate mintala</t>
  </si>
  <si>
    <t xml:space="preserve">          Programul national de oncologie</t>
  </si>
  <si>
    <t>Sume pentru medicamente utilizate in programele nationale cu scop curativ care fac obiectul contractelor de tip COST VOLUM, din care:</t>
  </si>
  <si>
    <t>Subprogramul de tratament al bolnavilor cu afectiuni oncologice(adulti si copii)</t>
  </si>
  <si>
    <t>Programul national de tratament pentru boli rare (purpura trombocitopenica)</t>
  </si>
  <si>
    <t>Programul national de tratament pentru boli rare (alte medicamente circuit inchis)</t>
  </si>
  <si>
    <t xml:space="preserve">  -  Programul national de tratament pentru boli rare (mucoviscidoza)</t>
  </si>
  <si>
    <t>Programul national de tratament al bolilor neurologice</t>
  </si>
  <si>
    <t>66.05.03.03</t>
  </si>
  <si>
    <t>Materiale sanitare specifice utilizate in programele nationale cu scop curativ, din care:</t>
  </si>
  <si>
    <t xml:space="preserve">       Programul national  de diabet zaharat-pompe insulina si materiale consumabile</t>
  </si>
  <si>
    <t xml:space="preserve">         Programul national de ortopedie</t>
  </si>
  <si>
    <t xml:space="preserve">          Subprogramul de tratament al surditatii prin proteze auditive implantabile</t>
  </si>
  <si>
    <t xml:space="preserve">          Programul national de terapie intensiva a insuficientei hepatice</t>
  </si>
  <si>
    <t xml:space="preserve">         Programul national de boli cardiovasculare</t>
  </si>
  <si>
    <t xml:space="preserve"> Subprogramul de reconstructie mamara dupa afectiuni oncologice prin endoprotezare</t>
  </si>
  <si>
    <t xml:space="preserve">     Programul national de diagnostic si tratament cu ajutorul aparaturii de inalta performanta, din care: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</si>
  <si>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</si>
  <si>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</si>
  <si>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</si>
  <si>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</si>
  <si>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66.05.03.04</t>
  </si>
  <si>
    <t>Servicii medicale de hemodializa si dializa peritoneala</t>
  </si>
  <si>
    <t>66.05.03.05</t>
  </si>
  <si>
    <t>Dispozitive si echipamente medicale</t>
  </si>
  <si>
    <t>66.05.04</t>
  </si>
  <si>
    <t>Servicii medicale in ambulator</t>
  </si>
  <si>
    <t>66.05.04.01</t>
  </si>
  <si>
    <t>Asistenta medicala primara, din care:</t>
  </si>
  <si>
    <t xml:space="preserve">   - activitate curenta</t>
  </si>
  <si>
    <t>per capita</t>
  </si>
  <si>
    <t>per servicii</t>
  </si>
  <si>
    <t xml:space="preserve">  - centre de permanenta</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</si>
  <si>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</si>
  <si>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</si>
  <si>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66.05.04.02</t>
  </si>
  <si>
    <t>Asistenta medicala  pentru specialitati clinice, din care:</t>
  </si>
  <si>
    <t>66.05.04.03</t>
  </si>
  <si>
    <t>Asistenta medicala stomatologica, din care:</t>
  </si>
  <si>
    <t xml:space="preserve">   -  sume pentru servicii medicale tratament si medicatie pentru personalul contractual din sistemul sanitar</t>
  </si>
  <si>
    <t>66.05.04.04</t>
  </si>
  <si>
    <t>Asistenta medicala pentru specialitati paraclinice, din care:</t>
  </si>
  <si>
    <r>
      <t xml:space="preserve">    ~ activitatea curenta</t>
    </r>
    <r>
      <rPr>
        <sz val="10"/>
        <color indexed="9"/>
        <rFont val="Arial"/>
        <family val="2"/>
      </rPr>
      <t/>
    </r>
  </si>
  <si>
    <t xml:space="preserve">    ~ Programul national de PET-CT, din care:</t>
  </si>
  <si>
    <t xml:space="preserve">    ~  sume pentru evaluarea anuala a bolnavilor cu diabet zaharat (hemoglobina glicata)</t>
  </si>
  <si>
    <t xml:space="preserve">    ~ Subprogramul de diagnostic genetic al tumorilor solide maligne ( sarcom Ewing si neuroblastom ) la copii si adulti</t>
  </si>
  <si>
    <t>66.05.04.05</t>
  </si>
  <si>
    <t xml:space="preserve">Asistenta medicala in centrele medicale multifunctionale, din care: </t>
  </si>
  <si>
    <t>66.05.05</t>
  </si>
  <si>
    <t>Servicii de urgenta prespitalicesti si transport sanitar</t>
  </si>
  <si>
    <t>66.05.06</t>
  </si>
  <si>
    <t>Servicii medicale in unitati sanitare cu paturi</t>
  </si>
  <si>
    <t>66.05.06.01</t>
  </si>
  <si>
    <t>Spitale generale</t>
  </si>
  <si>
    <t xml:space="preserve">    ~ Subprogramul de diagnostic si de monitorizare a bolii minime reziduale a bolnavilor cu leucemii acute prin imunofenotipare, examen citogenetic si/sau FISH si examen de biologie moleculara la copii si adulti</t>
  </si>
  <si>
    <t xml:space="preserve">    ~ Programul national de diagnostic si tratament cu ajutorul aparaturii de inalta performanta</t>
  </si>
  <si>
    <t>Subprogramul de radioterapie a bolnavilor cu afectiuni oncologice</t>
  </si>
  <si>
    <t>~sume pentru punerea în aplicare a dispoziţiilor art. 165 alin. ( 1^1)  - (1^3) din Legea nr. 95/2006 ( cf.modificarilor aduse prin Legea nr.109/2022)</t>
  </si>
  <si>
    <t>~ Suma corespunzatoare alocaţiei de hrană din unităţile sanitare publice</t>
  </si>
  <si>
    <t>66.05.06.04</t>
  </si>
  <si>
    <t>Unitati de recuperare-reabilitare a sanatatii, din care:</t>
  </si>
  <si>
    <t xml:space="preserve">   ~ personal contractual</t>
  </si>
  <si>
    <t>66.05.07</t>
  </si>
  <si>
    <t>Ingrijiri medicale la domiciliu</t>
  </si>
  <si>
    <t>66.05.11</t>
  </si>
  <si>
    <t>Prestatii medicale acordate in baza documentelor internationale</t>
  </si>
  <si>
    <t xml:space="preserve"> Plati efectuate in anii precedenti si recuperate in anul curent-SANATATE</t>
  </si>
  <si>
    <t>66.05.51.01</t>
  </si>
  <si>
    <t>TRANSFERURI CURENTE</t>
  </si>
  <si>
    <t>66.05.51.01.66</t>
  </si>
  <si>
    <t>Transferuri din bugetul fondului national unic de asigurări sociale de sănătate către unitățile sanitare pentru acoperirea creșterilor salariale, din care:</t>
  </si>
  <si>
    <t>~ influente financiare determinate de cresterile salariale prevazute de art.38, alin.3, lit.g) din Legea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</si>
  <si>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</si>
  <si>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</si>
  <si>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 nr.153/2017, cu modificarile si completarile ulterioare, din care:</t>
  </si>
  <si>
    <t xml:space="preserve"> - influente financiare determinate de cresterile salariale prevazute de art.38, alin.4 din Legea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</si>
  <si>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</si>
  <si>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din OUG nr.130/2021 reprezentand majorarea cu 1/4 din diferenţa dintre salariul de bază prevăzut de Legea-cadru nr. 153/2017, cu modificările şi completările ulterioare, pentru anul 2022 şi cel din luna decembrie 2021</t>
  </si>
  <si>
    <t>68.05</t>
  </si>
  <si>
    <t>ASIGURARI SI ASISTENTA SOCIALA</t>
  </si>
  <si>
    <t>68.05.01</t>
  </si>
  <si>
    <t>68.05.57.00</t>
  </si>
  <si>
    <r>
      <t>TITLUL</t>
    </r>
    <r>
      <rPr>
        <b/>
        <i/>
        <sz val="10"/>
        <rFont val="Palatino Linotype"/>
        <family val="1"/>
        <charset val="238"/>
      </rPr>
      <t xml:space="preserve"> IX</t>
    </r>
    <r>
      <rPr>
        <b/>
        <sz val="10"/>
        <rFont val="Palatino Linotype"/>
        <family val="1"/>
        <charset val="238"/>
      </rPr>
      <t xml:space="preserve"> ASISTENTA SOCIALA</t>
    </r>
  </si>
  <si>
    <t>68.05.57.02</t>
  </si>
  <si>
    <t>Ajutoare sociale</t>
  </si>
  <si>
    <t>68.05.57.02.01</t>
  </si>
  <si>
    <t>Ajutoare sociale in numerar</t>
  </si>
  <si>
    <t>68.05.05</t>
  </si>
  <si>
    <t>Asistenta sociala in caz de boli si invaliditati</t>
  </si>
  <si>
    <t>68.05.05.01</t>
  </si>
  <si>
    <t>Asistenta sociala in caz de boli</t>
  </si>
  <si>
    <t>68.05.06</t>
  </si>
  <si>
    <t>Asistenta sociala pentru familie si copii</t>
  </si>
  <si>
    <t xml:space="preserve"> Plati efectuate in anii precedenti si recuperate in anul curent - Asistenta sociala</t>
  </si>
  <si>
    <t>50.05.58.02</t>
  </si>
  <si>
    <t xml:space="preserve">Programe din Fondul  Social European  (FSE) </t>
  </si>
  <si>
    <t>50.05.58.02.01</t>
  </si>
  <si>
    <t>Finantarea nationala</t>
  </si>
  <si>
    <t>50.05.58.02.02</t>
  </si>
  <si>
    <t>Finantarea externa nerambursabila</t>
  </si>
  <si>
    <t>50.05.58.02.03</t>
  </si>
  <si>
    <t>Cheltuieli neeligibile</t>
  </si>
  <si>
    <t>50.05.58.15</t>
  </si>
  <si>
    <t>50.05.58.15.01</t>
  </si>
  <si>
    <t>Finantare nationala</t>
  </si>
  <si>
    <t>50.05.58.15.02</t>
  </si>
  <si>
    <t>Finantare externa nerambursabila</t>
  </si>
  <si>
    <t>50.05.58.15.03</t>
  </si>
  <si>
    <t>50.08</t>
  </si>
  <si>
    <t>FONDURI EXTERNE NERAMBURSABILE</t>
  </si>
  <si>
    <t>50.08.01</t>
  </si>
  <si>
    <t>50.08.58</t>
  </si>
  <si>
    <t>66.08</t>
  </si>
  <si>
    <t>66.08.01</t>
  </si>
  <si>
    <t>66.08.58</t>
  </si>
  <si>
    <t>66.08.58.15</t>
  </si>
  <si>
    <t>66.08.58.15.02</t>
  </si>
  <si>
    <t>66.08.50</t>
  </si>
  <si>
    <t>Alte chelutuieli in domeniul sanatatii</t>
  </si>
  <si>
    <t>66.08.50.50</t>
  </si>
  <si>
    <t>Alte institutii si actiuni sanitare</t>
  </si>
  <si>
    <t xml:space="preserve">       Programul national de sanatate mintala-Subprogramul national de tratament al bolnavilor cu toxicodependeta, precum si de testare a metabolitilor stupefiantelor</t>
  </si>
  <si>
    <t>~ servicii medicale pentru persoanele care nu fac dovada calităţii de asigurat,  prevăzute la art. 232 alin. (3^1) şi art. 261 alin. (1^2) din Legea nr. 95/2006, republicată, cu modificările şi completările ulterioare</t>
  </si>
  <si>
    <t xml:space="preserve">    ~Subprogramul national de servicii conexe acordate persoanelor diagnosticate cu tulburari din spectrul autist</t>
  </si>
  <si>
    <t xml:space="preserve">    ~Subprogramul national de testare genetica</t>
  </si>
  <si>
    <t>~Programul national de endometrioza</t>
  </si>
  <si>
    <t>medici nou veniti</t>
  </si>
  <si>
    <t xml:space="preserve">   - activitate curenta, din care:</t>
  </si>
  <si>
    <t xml:space="preserve">    ~ activitatea curenta, din care:</t>
  </si>
  <si>
    <t>public</t>
  </si>
  <si>
    <t>privat</t>
  </si>
  <si>
    <t>Mecanismul pentru Interconectarea Europei</t>
  </si>
  <si>
    <t>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</si>
  <si>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xml:space="preserve">DIRECTOR GENERAL </t>
  </si>
  <si>
    <t>DIRECTOR ECONOMIC</t>
  </si>
  <si>
    <t>CONT DE EXECUTIE VENITURI  MARTIE</t>
  </si>
  <si>
    <t>CONT DE EXECUTIE CHELTUIELI  MARTIE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</si>
</sst>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_ ;[Red]\-#,##0.00\ "/>
  </numFmts>
  <fonts count="27" x14ac:knownFonts="1">
    <font>
      <sz val="10"/>
      <name val="Arial"/>
      <charset val="238"/>
    </font>
    <font>
      <sz val="10"/>
      <name val="Arial"/>
      <charset val="238"/>
    </font>
    <font>
      <b/>
      <i/>
      <sz val="10"/>
      <name val="Arial"/>
      <family val="2"/>
    </font>
    <font>
      <b/>
      <sz val="10"/>
      <name val="Arial"/>
      <family val="2"/>
    </font>
    <font>
      <sz val="10"/>
      <name val="Arial"/>
      <family val="2"/>
    </font>
    <font>
      <b/>
      <sz val="10"/>
      <name val="Arial"/>
      <family val="2"/>
      <charset val="238"/>
    </font>
    <font>
      <sz val="10"/>
      <name val="Arial"/>
      <family val="2"/>
      <charset val="238"/>
    </font>
    <font>
      <b/>
      <sz val="10"/>
      <color theme="3"/>
      <name val="Arial"/>
      <family val="2"/>
      <charset val="238"/>
    </font>
    <font>
      <sz val="10"/>
      <name val="Palatino Linotype"/>
      <family val="1"/>
      <charset val="238"/>
    </font>
    <font>
      <b/>
      <i/>
      <sz val="10"/>
      <name val="Palatino Linotype"/>
      <family val="1"/>
      <charset val="238"/>
    </font>
    <font>
      <b/>
      <sz val="10"/>
      <name val="Palatino Linotype"/>
      <family val="1"/>
      <charset val="238"/>
    </font>
    <font>
      <i/>
      <sz val="10"/>
      <name val="Palatino Linotype"/>
      <family val="1"/>
      <charset val="238"/>
    </font>
    <font>
      <b/>
      <sz val="11"/>
      <name val="Palatino Linotype"/>
      <family val="1"/>
      <charset val="238"/>
    </font>
    <font>
      <b/>
      <i/>
      <sz val="11"/>
      <name val="Palatino Linotype"/>
      <family val="1"/>
      <charset val="238"/>
    </font>
    <font>
      <sz val="10"/>
      <color indexed="10"/>
      <name val="Palatino Linotype"/>
      <family val="1"/>
      <charset val="238"/>
    </font>
    <font>
      <sz val="10"/>
      <color indexed="8"/>
      <name val="Palatino Linotype"/>
      <family val="1"/>
      <charset val="238"/>
    </font>
    <font>
      <b/>
      <sz val="10"/>
      <color indexed="8"/>
      <name val="Palatino Linotype"/>
      <family val="1"/>
      <charset val="238"/>
    </font>
    <font>
      <sz val="10"/>
      <color indexed="9"/>
      <name val="Arial"/>
      <family val="2"/>
    </font>
    <font>
      <sz val="10"/>
      <name val="Palatino Linotype"/>
      <family val="1"/>
    </font>
    <font>
      <sz val="10"/>
      <name val="Times New Roman CE"/>
      <charset val="238"/>
    </font>
    <font>
      <b/>
      <sz val="10"/>
      <name val="Times New Roman CE"/>
    </font>
    <font>
      <sz val="10"/>
      <name val="Calibri"/>
      <family val="2"/>
      <charset val="238"/>
    </font>
    <font>
      <b/>
      <i/>
      <sz val="12"/>
      <name val="Arial"/>
      <family val="2"/>
    </font>
    <font>
      <b/>
      <i/>
      <sz val="14"/>
      <name val="Palatino Linotype"/>
      <family val="1"/>
      <charset val="238"/>
    </font>
    <font>
      <b/>
      <sz val="10"/>
      <name val="Palatino Linotype"/>
      <family val="1"/>
    </font>
    <font>
      <sz val="10"/>
      <color indexed="8"/>
      <name val="Arial"/>
      <family val="2"/>
      <charset val="238"/>
    </font>
    <font>
      <sz val="10"/>
      <color theme="3"/>
      <name val="Arial"/>
      <family val="2"/>
      <charset val="238"/>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6">
    <xf numFmtId="0" fontId="0" fillId="0" borderId="0"/>
    <xf numFmtId="0" fontId="6" fillId="0" borderId="0"/>
    <xf numFmtId="0" fontId="6" fillId="0" borderId="0"/>
    <xf numFmtId="0" fontId="6" fillId="0" borderId="0"/>
    <xf numFmtId="0" fontId="1" fillId="0" borderId="0"/>
    <xf numFmtId="0" fontId="1" fillId="0" borderId="0"/>
  </cellStyleXfs>
  <cellXfs count="150">
    <xf numFmtId="0" fontId="0" fillId="0" borderId="0" xfId="0"/>
    <xf numFmtId="0" fontId="2" fillId="0" borderId="0" xfId="0" applyFont="1" applyFill="1" applyAlignment="1">
      <alignment horizontal="left"/>
    </xf>
    <xf numFmtId="0" fontId="3" fillId="0" borderId="0" xfId="0" applyFont="1" applyFill="1" applyAlignment="1">
      <alignment vertical="center" wrapText="1"/>
    </xf>
    <xf numFmtId="0" fontId="3" fillId="0" borderId="0" xfId="0" applyFont="1" applyFill="1" applyBorder="1" applyAlignment="1">
      <alignment horizontal="left"/>
    </xf>
    <xf numFmtId="4" fontId="3" fillId="0" borderId="0" xfId="0" applyNumberFormat="1" applyFont="1" applyFill="1" applyBorder="1"/>
    <xf numFmtId="0" fontId="2" fillId="0" borderId="0" xfId="0" applyFont="1" applyFill="1" applyBorder="1"/>
    <xf numFmtId="0" fontId="4" fillId="0" borderId="0" xfId="0" applyFont="1" applyFill="1" applyBorder="1"/>
    <xf numFmtId="0" fontId="2" fillId="0" borderId="0" xfId="0" applyFont="1" applyFill="1" applyAlignment="1">
      <alignment horizontal="center"/>
    </xf>
    <xf numFmtId="2" fontId="3" fillId="0"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0" fontId="4" fillId="0" borderId="0" xfId="0" applyFont="1" applyFill="1"/>
    <xf numFmtId="2" fontId="3" fillId="0" borderId="1" xfId="0" applyNumberFormat="1" applyFont="1" applyFill="1" applyBorder="1" applyAlignment="1">
      <alignment horizontal="center"/>
    </xf>
    <xf numFmtId="2" fontId="3" fillId="0" borderId="1" xfId="0" applyNumberFormat="1" applyFont="1" applyFill="1" applyBorder="1" applyAlignment="1">
      <alignment horizontal="center" wrapText="1"/>
    </xf>
    <xf numFmtId="3" fontId="3" fillId="0" borderId="0" xfId="0" applyNumberFormat="1" applyFont="1" applyFill="1" applyBorder="1" applyAlignment="1">
      <alignment horizontal="center"/>
    </xf>
    <xf numFmtId="3" fontId="4" fillId="0" borderId="0" xfId="0" applyNumberFormat="1" applyFont="1" applyFill="1" applyBorder="1"/>
    <xf numFmtId="3" fontId="4" fillId="0" borderId="0" xfId="0" applyNumberFormat="1" applyFont="1" applyFill="1"/>
    <xf numFmtId="2" fontId="3" fillId="0" borderId="1" xfId="0" applyNumberFormat="1" applyFont="1" applyFill="1" applyBorder="1" applyAlignment="1">
      <alignment wrapText="1"/>
    </xf>
    <xf numFmtId="4" fontId="3" fillId="0" borderId="1" xfId="0" applyNumberFormat="1" applyFont="1" applyFill="1" applyBorder="1"/>
    <xf numFmtId="2" fontId="4" fillId="0" borderId="1" xfId="0" applyNumberFormat="1" applyFont="1" applyFill="1" applyBorder="1" applyAlignment="1">
      <alignment wrapText="1"/>
    </xf>
    <xf numFmtId="3" fontId="4" fillId="0" borderId="1" xfId="0" applyNumberFormat="1" applyFont="1" applyFill="1" applyBorder="1"/>
    <xf numFmtId="4" fontId="5" fillId="0" borderId="1" xfId="0" applyNumberFormat="1" applyFont="1" applyFill="1" applyBorder="1"/>
    <xf numFmtId="4" fontId="4" fillId="0" borderId="1" xfId="1" applyNumberFormat="1" applyFont="1" applyFill="1" applyBorder="1" applyAlignment="1" applyProtection="1">
      <alignment wrapText="1"/>
      <protection locked="0"/>
    </xf>
    <xf numFmtId="0" fontId="3" fillId="0" borderId="0" xfId="0" applyFont="1" applyFill="1" applyBorder="1"/>
    <xf numFmtId="0" fontId="3" fillId="0" borderId="0" xfId="0" applyFont="1" applyFill="1"/>
    <xf numFmtId="4" fontId="4" fillId="0" borderId="0" xfId="0" applyNumberFormat="1" applyFont="1" applyFill="1" applyBorder="1"/>
    <xf numFmtId="2"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wrapText="1"/>
    </xf>
    <xf numFmtId="2" fontId="5" fillId="0" borderId="1" xfId="0" applyNumberFormat="1" applyFont="1" applyFill="1" applyBorder="1" applyAlignment="1">
      <alignment wrapText="1"/>
    </xf>
    <xf numFmtId="2" fontId="7" fillId="0" borderId="1" xfId="0" applyNumberFormat="1" applyFont="1" applyFill="1" applyBorder="1" applyAlignment="1">
      <alignment wrapText="1"/>
    </xf>
    <xf numFmtId="0" fontId="4" fillId="0" borderId="1" xfId="0" applyFont="1" applyFill="1" applyBorder="1"/>
    <xf numFmtId="0" fontId="4" fillId="0" borderId="0" xfId="0" applyFont="1" applyFill="1" applyAlignment="1">
      <alignment wrapText="1"/>
    </xf>
    <xf numFmtId="4" fontId="4" fillId="0" borderId="0" xfId="0" applyNumberFormat="1" applyFont="1" applyFill="1"/>
    <xf numFmtId="49" fontId="8" fillId="0" borderId="0" xfId="0" applyNumberFormat="1" applyFont="1" applyFill="1" applyBorder="1" applyAlignment="1">
      <alignment vertical="top" wrapText="1"/>
    </xf>
    <xf numFmtId="3" fontId="9" fillId="0" borderId="0" xfId="0" applyNumberFormat="1" applyFont="1" applyFill="1" applyBorder="1" applyAlignment="1">
      <alignment horizontal="center"/>
    </xf>
    <xf numFmtId="3" fontId="8" fillId="0" borderId="0" xfId="0" applyNumberFormat="1" applyFont="1" applyFill="1" applyBorder="1"/>
    <xf numFmtId="0" fontId="8" fillId="0" borderId="0" xfId="0" applyFont="1" applyFill="1"/>
    <xf numFmtId="4" fontId="8" fillId="0" borderId="0" xfId="0" applyNumberFormat="1" applyFont="1" applyFill="1" applyBorder="1"/>
    <xf numFmtId="4" fontId="10" fillId="0" borderId="0" xfId="0" applyNumberFormat="1" applyFont="1" applyFill="1" applyBorder="1" applyAlignment="1">
      <alignment wrapText="1"/>
    </xf>
    <xf numFmtId="164" fontId="8" fillId="0" borderId="0" xfId="0" applyNumberFormat="1" applyFont="1" applyFill="1" applyBorder="1"/>
    <xf numFmtId="3" fontId="9" fillId="0" borderId="0" xfId="0" applyNumberFormat="1" applyFont="1" applyFill="1" applyBorder="1" applyAlignment="1">
      <alignment horizontal="center" wrapText="1"/>
    </xf>
    <xf numFmtId="49" fontId="10" fillId="0" borderId="1" xfId="0" applyNumberFormat="1"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49" fontId="10" fillId="0" borderId="1" xfId="0" applyNumberFormat="1" applyFont="1" applyFill="1" applyBorder="1" applyAlignment="1">
      <alignment horizontal="center" vertical="top" wrapText="1"/>
    </xf>
    <xf numFmtId="3" fontId="10" fillId="0" borderId="1" xfId="0" applyNumberFormat="1" applyFont="1" applyFill="1" applyBorder="1" applyAlignment="1">
      <alignment horizontal="center"/>
    </xf>
    <xf numFmtId="3" fontId="9" fillId="0" borderId="1" xfId="0" applyNumberFormat="1" applyFont="1" applyFill="1" applyBorder="1" applyAlignment="1">
      <alignment horizontal="center"/>
    </xf>
    <xf numFmtId="49" fontId="10" fillId="0" borderId="1" xfId="0" applyNumberFormat="1" applyFont="1" applyFill="1" applyBorder="1" applyAlignment="1">
      <alignment vertical="top" wrapText="1"/>
    </xf>
    <xf numFmtId="165" fontId="10" fillId="0" borderId="1" xfId="2" applyNumberFormat="1" applyFont="1" applyFill="1" applyBorder="1" applyAlignment="1" applyProtection="1">
      <alignment horizontal="left" wrapText="1"/>
    </xf>
    <xf numFmtId="3" fontId="10" fillId="0" borderId="1" xfId="3" applyNumberFormat="1" applyFont="1" applyFill="1" applyBorder="1" applyAlignment="1" applyProtection="1">
      <alignment horizontal="right" wrapText="1"/>
    </xf>
    <xf numFmtId="0" fontId="10" fillId="0" borderId="0" xfId="0" applyFont="1" applyFill="1"/>
    <xf numFmtId="165" fontId="10" fillId="0" borderId="1" xfId="2" applyNumberFormat="1" applyFont="1" applyFill="1" applyBorder="1" applyAlignment="1">
      <alignment wrapText="1"/>
    </xf>
    <xf numFmtId="49" fontId="10" fillId="0" borderId="1" xfId="0" applyNumberFormat="1" applyFont="1" applyFill="1" applyBorder="1" applyAlignment="1">
      <alignment horizontal="left" vertical="top" wrapText="1"/>
    </xf>
    <xf numFmtId="49" fontId="8" fillId="0" borderId="1" xfId="0" applyNumberFormat="1" applyFont="1" applyFill="1" applyBorder="1" applyAlignment="1">
      <alignment vertical="top" wrapText="1"/>
    </xf>
    <xf numFmtId="4" fontId="8" fillId="0" borderId="1" xfId="2" applyNumberFormat="1" applyFont="1" applyFill="1" applyBorder="1" applyAlignment="1">
      <alignment wrapText="1"/>
    </xf>
    <xf numFmtId="3" fontId="8" fillId="0" borderId="1" xfId="0" applyNumberFormat="1" applyFont="1" applyFill="1" applyBorder="1"/>
    <xf numFmtId="165" fontId="8" fillId="0" borderId="1" xfId="2" applyNumberFormat="1" applyFont="1" applyFill="1" applyBorder="1" applyAlignment="1">
      <alignment wrapText="1"/>
    </xf>
    <xf numFmtId="165" fontId="8" fillId="0" borderId="1" xfId="2" applyNumberFormat="1" applyFont="1" applyFill="1" applyBorder="1" applyAlignment="1" applyProtection="1">
      <alignment horizontal="left" vertical="center" wrapText="1"/>
    </xf>
    <xf numFmtId="0" fontId="11" fillId="0" borderId="0" xfId="0" applyFont="1" applyFill="1"/>
    <xf numFmtId="49" fontId="11" fillId="0" borderId="1" xfId="0" applyNumberFormat="1" applyFont="1" applyFill="1" applyBorder="1" applyAlignment="1">
      <alignment vertical="top" wrapText="1"/>
    </xf>
    <xf numFmtId="165" fontId="11" fillId="0" borderId="1" xfId="2" applyNumberFormat="1" applyFont="1" applyFill="1" applyBorder="1" applyAlignment="1">
      <alignment wrapText="1"/>
    </xf>
    <xf numFmtId="3" fontId="8" fillId="0" borderId="1" xfId="0" applyNumberFormat="1" applyFont="1" applyFill="1" applyBorder="1" applyAlignment="1">
      <alignment vertical="top" wrapText="1"/>
    </xf>
    <xf numFmtId="49" fontId="8" fillId="0" borderId="1" xfId="0" applyNumberFormat="1" applyFont="1" applyFill="1" applyBorder="1" applyAlignment="1">
      <alignment horizontal="left" vertical="top" wrapText="1"/>
    </xf>
    <xf numFmtId="165" fontId="10" fillId="0" borderId="1" xfId="3" applyNumberFormat="1" applyFont="1" applyFill="1" applyBorder="1" applyAlignment="1">
      <alignment wrapText="1"/>
    </xf>
    <xf numFmtId="165" fontId="8" fillId="0" borderId="1" xfId="3" applyNumberFormat="1" applyFont="1" applyFill="1" applyBorder="1" applyAlignment="1">
      <alignment wrapText="1"/>
    </xf>
    <xf numFmtId="49" fontId="14" fillId="0" borderId="1" xfId="0" applyNumberFormat="1" applyFont="1" applyFill="1" applyBorder="1" applyAlignment="1">
      <alignment vertical="top" wrapText="1"/>
    </xf>
    <xf numFmtId="3" fontId="8" fillId="0" borderId="1" xfId="3" applyNumberFormat="1" applyFont="1" applyFill="1" applyBorder="1" applyAlignment="1" applyProtection="1">
      <alignment horizontal="right" wrapText="1"/>
    </xf>
    <xf numFmtId="4" fontId="10" fillId="0" borderId="1" xfId="2" applyNumberFormat="1" applyFont="1" applyFill="1" applyBorder="1" applyAlignment="1">
      <alignment wrapText="1"/>
    </xf>
    <xf numFmtId="4" fontId="8" fillId="0" borderId="1" xfId="0" applyNumberFormat="1" applyFont="1" applyFill="1" applyBorder="1" applyAlignment="1" applyProtection="1">
      <alignment wrapText="1"/>
    </xf>
    <xf numFmtId="4" fontId="8" fillId="0" borderId="1" xfId="0" applyNumberFormat="1" applyFont="1" applyFill="1" applyBorder="1" applyAlignment="1" applyProtection="1">
      <alignment horizontal="left" wrapText="1"/>
    </xf>
    <xf numFmtId="3" fontId="11" fillId="0" borderId="1" xfId="0" applyNumberFormat="1" applyFont="1" applyFill="1" applyBorder="1" applyAlignment="1">
      <alignment horizontal="right"/>
    </xf>
    <xf numFmtId="4" fontId="10" fillId="0" borderId="1" xfId="0" applyNumberFormat="1" applyFont="1" applyFill="1" applyBorder="1" applyAlignment="1" applyProtection="1">
      <alignment horizontal="left" wrapText="1"/>
    </xf>
    <xf numFmtId="165" fontId="15" fillId="0" borderId="1" xfId="2" applyNumberFormat="1" applyFont="1" applyFill="1" applyBorder="1" applyAlignment="1">
      <alignment wrapText="1"/>
    </xf>
    <xf numFmtId="4" fontId="8" fillId="0" borderId="1" xfId="2" applyNumberFormat="1" applyFont="1" applyFill="1" applyBorder="1" applyAlignment="1" applyProtection="1">
      <alignment wrapText="1"/>
    </xf>
    <xf numFmtId="3" fontId="8" fillId="0" borderId="1" xfId="0" applyNumberFormat="1" applyFont="1" applyFill="1" applyBorder="1" applyProtection="1"/>
    <xf numFmtId="165" fontId="15" fillId="0" borderId="1" xfId="2" applyNumberFormat="1" applyFont="1" applyFill="1" applyBorder="1" applyAlignment="1">
      <alignment horizontal="left" vertical="center" wrapText="1"/>
    </xf>
    <xf numFmtId="165" fontId="16" fillId="0" borderId="1" xfId="3" applyNumberFormat="1" applyFont="1" applyFill="1" applyBorder="1" applyAlignment="1">
      <alignment horizontal="left" vertical="center" wrapText="1"/>
    </xf>
    <xf numFmtId="165" fontId="15" fillId="0" borderId="1" xfId="3" applyNumberFormat="1" applyFont="1" applyFill="1" applyBorder="1" applyAlignment="1">
      <alignment horizontal="left" vertical="center" wrapText="1"/>
    </xf>
    <xf numFmtId="3" fontId="8" fillId="0" borderId="1" xfId="0" applyNumberFormat="1" applyFont="1" applyFill="1" applyBorder="1" applyAlignment="1" applyProtection="1">
      <alignment vertical="top" wrapText="1"/>
    </xf>
    <xf numFmtId="3" fontId="8" fillId="0" borderId="1" xfId="2" applyNumberFormat="1" applyFont="1" applyFill="1" applyBorder="1" applyAlignment="1">
      <alignment wrapText="1"/>
    </xf>
    <xf numFmtId="165" fontId="10" fillId="0" borderId="1" xfId="4" applyNumberFormat="1" applyFont="1" applyFill="1" applyBorder="1" applyAlignment="1">
      <alignment vertical="top" wrapText="1"/>
    </xf>
    <xf numFmtId="165" fontId="8" fillId="0" borderId="1" xfId="4" applyNumberFormat="1" applyFont="1" applyFill="1" applyBorder="1" applyAlignment="1">
      <alignment vertical="top" wrapText="1"/>
    </xf>
    <xf numFmtId="165" fontId="10" fillId="0" borderId="1" xfId="5" applyNumberFormat="1" applyFont="1" applyFill="1" applyBorder="1" applyAlignment="1" applyProtection="1">
      <alignment vertical="top" wrapText="1"/>
    </xf>
    <xf numFmtId="4" fontId="8" fillId="0" borderId="1" xfId="0" applyNumberFormat="1" applyFont="1" applyFill="1" applyBorder="1"/>
    <xf numFmtId="165" fontId="18" fillId="0" borderId="1" xfId="2" applyNumberFormat="1" applyFont="1" applyFill="1" applyBorder="1" applyAlignment="1">
      <alignment wrapText="1"/>
    </xf>
    <xf numFmtId="4" fontId="8" fillId="0" borderId="1" xfId="0" applyNumberFormat="1" applyFont="1" applyFill="1" applyBorder="1" applyAlignment="1">
      <alignment horizontal="left" vertical="center" wrapText="1"/>
    </xf>
    <xf numFmtId="2" fontId="8" fillId="0" borderId="1" xfId="2" applyNumberFormat="1" applyFont="1" applyFill="1" applyBorder="1" applyAlignment="1">
      <alignment wrapText="1"/>
    </xf>
    <xf numFmtId="165" fontId="10" fillId="0" borderId="1" xfId="2" applyNumberFormat="1" applyFont="1" applyFill="1" applyBorder="1" applyAlignment="1"/>
    <xf numFmtId="165" fontId="8" fillId="0" borderId="1" xfId="2" applyNumberFormat="1" applyFont="1" applyFill="1" applyBorder="1" applyAlignment="1"/>
    <xf numFmtId="3" fontId="10" fillId="0" borderId="1" xfId="0" applyNumberFormat="1" applyFont="1" applyFill="1" applyBorder="1" applyAlignment="1">
      <alignment wrapText="1"/>
    </xf>
    <xf numFmtId="3" fontId="8" fillId="0" borderId="1" xfId="0" applyNumberFormat="1" applyFont="1" applyFill="1" applyBorder="1" applyAlignment="1">
      <alignment wrapText="1"/>
    </xf>
    <xf numFmtId="1" fontId="3" fillId="0" borderId="1" xfId="0" applyNumberFormat="1" applyFont="1" applyFill="1" applyBorder="1" applyAlignment="1">
      <alignment horizontal="center"/>
    </xf>
    <xf numFmtId="4" fontId="2" fillId="0" borderId="0" xfId="0" applyNumberFormat="1" applyFont="1" applyFill="1" applyAlignment="1">
      <alignment horizontal="center"/>
    </xf>
    <xf numFmtId="2" fontId="5" fillId="0" borderId="1" xfId="0" applyNumberFormat="1" applyFont="1" applyFill="1" applyBorder="1" applyAlignment="1">
      <alignment horizontal="left"/>
    </xf>
    <xf numFmtId="2" fontId="6" fillId="0" borderId="1" xfId="0" applyNumberFormat="1" applyFont="1" applyFill="1" applyBorder="1" applyAlignment="1">
      <alignment horizontal="left"/>
    </xf>
    <xf numFmtId="2" fontId="19" fillId="0" borderId="1" xfId="0" applyNumberFormat="1" applyFont="1" applyFill="1" applyBorder="1" applyAlignment="1">
      <alignment wrapText="1"/>
    </xf>
    <xf numFmtId="2" fontId="20" fillId="0" borderId="1" xfId="0" applyNumberFormat="1" applyFont="1" applyFill="1" applyBorder="1" applyAlignment="1">
      <alignment wrapText="1"/>
    </xf>
    <xf numFmtId="2" fontId="21" fillId="0" borderId="1" xfId="0" applyNumberFormat="1" applyFont="1" applyFill="1" applyBorder="1" applyAlignment="1">
      <alignment wrapText="1"/>
    </xf>
    <xf numFmtId="2" fontId="6" fillId="0" borderId="1" xfId="0" applyNumberFormat="1" applyFont="1" applyFill="1" applyBorder="1" applyAlignment="1">
      <alignment wrapText="1"/>
    </xf>
    <xf numFmtId="49" fontId="6" fillId="0" borderId="1" xfId="1" applyNumberFormat="1" applyFont="1" applyFill="1" applyBorder="1" applyAlignment="1" applyProtection="1">
      <alignment horizontal="left"/>
      <protection locked="0"/>
    </xf>
    <xf numFmtId="2" fontId="3" fillId="0" borderId="1" xfId="0" applyNumberFormat="1" applyFont="1" applyFill="1" applyBorder="1" applyAlignment="1">
      <alignment horizontal="left"/>
    </xf>
    <xf numFmtId="2" fontId="6" fillId="0" borderId="1" xfId="0" applyNumberFormat="1" applyFont="1" applyFill="1" applyBorder="1" applyAlignment="1" applyProtection="1">
      <alignment horizontal="left" vertical="center"/>
    </xf>
    <xf numFmtId="0" fontId="22" fillId="0" borderId="0" xfId="0" applyFont="1" applyFill="1" applyAlignment="1">
      <alignment horizontal="left"/>
    </xf>
    <xf numFmtId="3" fontId="23" fillId="0" borderId="0" xfId="0" applyNumberFormat="1" applyFont="1" applyFill="1" applyBorder="1" applyAlignment="1">
      <alignment horizontal="center"/>
    </xf>
    <xf numFmtId="3" fontId="8" fillId="0" borderId="1" xfId="0" applyNumberFormat="1" applyFont="1" applyFill="1" applyBorder="1" applyAlignment="1" applyProtection="1">
      <alignment horizontal="center" vertical="top" wrapText="1"/>
    </xf>
    <xf numFmtId="4" fontId="10" fillId="0" borderId="1" xfId="3" applyNumberFormat="1" applyFont="1" applyFill="1" applyBorder="1" applyAlignment="1" applyProtection="1">
      <alignment horizontal="right" wrapText="1"/>
    </xf>
    <xf numFmtId="4" fontId="10" fillId="0" borderId="1" xfId="3" applyNumberFormat="1" applyFont="1" applyFill="1" applyBorder="1" applyAlignment="1">
      <alignment horizontal="right" wrapText="1"/>
    </xf>
    <xf numFmtId="4" fontId="9" fillId="0" borderId="1" xfId="0" applyNumberFormat="1" applyFont="1" applyFill="1" applyBorder="1" applyAlignment="1">
      <alignment horizontal="right"/>
    </xf>
    <xf numFmtId="4" fontId="12" fillId="0" borderId="1" xfId="3" applyNumberFormat="1" applyFont="1" applyFill="1" applyBorder="1" applyAlignment="1">
      <alignment horizontal="right" wrapText="1"/>
    </xf>
    <xf numFmtId="4" fontId="13" fillId="0" borderId="1" xfId="0" applyNumberFormat="1" applyFont="1" applyFill="1" applyBorder="1" applyAlignment="1">
      <alignment horizontal="right"/>
    </xf>
    <xf numFmtId="4" fontId="10" fillId="0" borderId="1" xfId="3" applyNumberFormat="1" applyFont="1" applyFill="1" applyBorder="1" applyAlignment="1">
      <alignment horizontal="right"/>
    </xf>
    <xf numFmtId="4" fontId="12" fillId="0" borderId="1" xfId="3" applyNumberFormat="1" applyFont="1" applyFill="1" applyBorder="1" applyAlignment="1" applyProtection="1">
      <alignment horizontal="right" wrapText="1"/>
    </xf>
    <xf numFmtId="4" fontId="10" fillId="0" borderId="1" xfId="0" applyNumberFormat="1" applyFont="1" applyFill="1" applyBorder="1"/>
    <xf numFmtId="4" fontId="8" fillId="0" borderId="1" xfId="2" applyNumberFormat="1" applyFont="1" applyFill="1" applyBorder="1" applyAlignment="1">
      <alignment horizontal="center" wrapText="1"/>
    </xf>
    <xf numFmtId="49" fontId="24" fillId="0" borderId="1" xfId="0" applyNumberFormat="1" applyFont="1" applyFill="1" applyBorder="1" applyAlignment="1">
      <alignment vertical="top" wrapText="1"/>
    </xf>
    <xf numFmtId="4" fontId="6" fillId="0" borderId="1" xfId="0" applyNumberFormat="1" applyFont="1" applyFill="1" applyBorder="1"/>
    <xf numFmtId="3" fontId="6" fillId="0" borderId="1" xfId="0" applyNumberFormat="1" applyFont="1" applyFill="1" applyBorder="1"/>
    <xf numFmtId="4" fontId="6" fillId="0" borderId="0" xfId="0" applyNumberFormat="1" applyFont="1" applyFill="1" applyBorder="1"/>
    <xf numFmtId="0" fontId="6" fillId="0" borderId="0" xfId="0" applyFont="1" applyFill="1" applyBorder="1"/>
    <xf numFmtId="0" fontId="6" fillId="0" borderId="0" xfId="0" applyFont="1" applyFill="1"/>
    <xf numFmtId="4" fontId="4" fillId="0" borderId="1" xfId="0" applyNumberFormat="1" applyFont="1" applyFill="1" applyBorder="1"/>
    <xf numFmtId="0" fontId="5" fillId="0" borderId="0" xfId="0" applyFont="1" applyFill="1"/>
    <xf numFmtId="2" fontId="6" fillId="0" borderId="1" xfId="0" applyNumberFormat="1" applyFont="1" applyFill="1" applyBorder="1"/>
    <xf numFmtId="2" fontId="25" fillId="0" borderId="1" xfId="0" applyNumberFormat="1" applyFont="1" applyFill="1" applyBorder="1" applyAlignment="1">
      <alignment wrapText="1"/>
    </xf>
    <xf numFmtId="2" fontId="25" fillId="0" borderId="1" xfId="0" applyNumberFormat="1" applyFont="1" applyFill="1" applyBorder="1" applyAlignment="1" applyProtection="1">
      <alignment horizontal="left" wrapText="1"/>
    </xf>
    <xf numFmtId="2" fontId="6" fillId="0" borderId="1" xfId="0" applyNumberFormat="1" applyFont="1" applyFill="1" applyBorder="1" applyAlignment="1" applyProtection="1">
      <alignment horizontal="left" wrapText="1"/>
    </xf>
    <xf numFmtId="2" fontId="6" fillId="0" borderId="1" xfId="0" applyNumberFormat="1" applyFont="1" applyFill="1" applyBorder="1" applyAlignment="1" applyProtection="1">
      <alignment wrapText="1"/>
    </xf>
    <xf numFmtId="2" fontId="6" fillId="0" borderId="1" xfId="2" applyNumberFormat="1" applyFont="1" applyFill="1" applyBorder="1" applyAlignment="1" applyProtection="1">
      <alignment wrapText="1"/>
    </xf>
    <xf numFmtId="2" fontId="6" fillId="0" borderId="1" xfId="0" applyNumberFormat="1" applyFont="1" applyFill="1" applyBorder="1" applyAlignment="1">
      <alignment horizontal="left" vertical="center" wrapText="1"/>
    </xf>
    <xf numFmtId="2" fontId="26" fillId="0" borderId="1" xfId="0" applyNumberFormat="1" applyFont="1" applyFill="1" applyBorder="1"/>
    <xf numFmtId="4" fontId="5" fillId="0" borderId="0" xfId="0" applyNumberFormat="1" applyFont="1" applyFill="1"/>
    <xf numFmtId="4" fontId="10" fillId="0" borderId="1" xfId="0" applyNumberFormat="1" applyFont="1" applyFill="1" applyBorder="1" applyAlignment="1">
      <alignment horizontal="left" vertical="center" wrapText="1"/>
    </xf>
    <xf numFmtId="3" fontId="10" fillId="0" borderId="1" xfId="0" applyNumberFormat="1" applyFont="1" applyFill="1" applyBorder="1"/>
    <xf numFmtId="3" fontId="8" fillId="2" borderId="0" xfId="0" applyNumberFormat="1" applyFont="1" applyFill="1" applyBorder="1"/>
    <xf numFmtId="4" fontId="10" fillId="2" borderId="0" xfId="0" applyNumberFormat="1" applyFont="1" applyFill="1" applyBorder="1" applyAlignment="1">
      <alignment wrapText="1"/>
    </xf>
    <xf numFmtId="3" fontId="10" fillId="2" borderId="0" xfId="0" applyNumberFormat="1" applyFont="1" applyFill="1" applyBorder="1" applyAlignment="1">
      <alignment wrapText="1"/>
    </xf>
    <xf numFmtId="4" fontId="10"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xf>
    <xf numFmtId="4" fontId="10" fillId="2" borderId="1" xfId="3" applyNumberFormat="1" applyFont="1" applyFill="1" applyBorder="1" applyAlignment="1" applyProtection="1">
      <alignment horizontal="right" wrapText="1"/>
    </xf>
    <xf numFmtId="4" fontId="10" fillId="2" borderId="1" xfId="3" applyNumberFormat="1" applyFont="1" applyFill="1" applyBorder="1" applyAlignment="1">
      <alignment horizontal="right" wrapText="1"/>
    </xf>
    <xf numFmtId="3" fontId="8" fillId="2" borderId="1" xfId="3" applyNumberFormat="1" applyFont="1" applyFill="1" applyBorder="1" applyAlignment="1" applyProtection="1">
      <alignment horizontal="right" wrapText="1"/>
    </xf>
    <xf numFmtId="4" fontId="9" fillId="2" borderId="1" xfId="0" applyNumberFormat="1" applyFont="1" applyFill="1" applyBorder="1" applyAlignment="1">
      <alignment horizontal="right"/>
    </xf>
    <xf numFmtId="4" fontId="12" fillId="2" borderId="1" xfId="3" applyNumberFormat="1" applyFont="1" applyFill="1" applyBorder="1" applyAlignment="1">
      <alignment horizontal="right" wrapText="1"/>
    </xf>
    <xf numFmtId="4" fontId="10" fillId="2" borderId="1" xfId="3" applyNumberFormat="1" applyFont="1" applyFill="1" applyBorder="1" applyAlignment="1">
      <alignment horizontal="right"/>
    </xf>
    <xf numFmtId="4" fontId="12" fillId="2" borderId="1" xfId="3" applyNumberFormat="1" applyFont="1" applyFill="1" applyBorder="1" applyAlignment="1" applyProtection="1">
      <alignment horizontal="right" wrapText="1"/>
    </xf>
    <xf numFmtId="3" fontId="10" fillId="2" borderId="1" xfId="3" applyNumberFormat="1" applyFont="1" applyFill="1" applyBorder="1" applyAlignment="1" applyProtection="1">
      <alignment horizontal="right" wrapText="1"/>
    </xf>
    <xf numFmtId="4" fontId="10" fillId="2" borderId="1" xfId="0" applyNumberFormat="1" applyFont="1" applyFill="1" applyBorder="1"/>
    <xf numFmtId="4" fontId="8" fillId="0" borderId="0" xfId="0" applyNumberFormat="1" applyFont="1" applyFill="1"/>
    <xf numFmtId="0" fontId="3" fillId="0" borderId="0" xfId="0" applyFont="1" applyFill="1" applyBorder="1" applyAlignment="1">
      <alignment horizontal="center" wrapText="1"/>
    </xf>
    <xf numFmtId="0" fontId="3" fillId="0" borderId="0" xfId="0" applyFont="1" applyFill="1" applyBorder="1" applyAlignment="1">
      <alignment horizontal="center"/>
    </xf>
  </cellXfs>
  <cellStyles count="6">
    <cellStyle name="Normal" xfId="0" builtinId="0"/>
    <cellStyle name="Normal 2" xfId="1"/>
    <cellStyle name="Normal_buget 2004 cf lg 507 2003 CU DEBL10% MAI cu virari" xfId="4"/>
    <cellStyle name="Normal_BUGET RECTIFICARE OUG 89 VIRARI FINALE" xfId="2"/>
    <cellStyle name="Normal_BUGET RECTIFICARE OUG 89 VIRARI FINALE_12.Cont executie CHELTUIELI DECEMBRIE 2014" xfId="3"/>
    <cellStyle name="Normal_LG 216 CALCULE BVC 200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FM156"/>
  <sheetViews>
    <sheetView tabSelected="1" zoomScaleNormal="100" workbookViewId="0">
      <pane xSplit="3" ySplit="6" topLeftCell="D100" activePane="bottomRight" state="frozen"/>
      <selection activeCell="B2" sqref="B2"/>
      <selection pane="topRight" activeCell="B2" sqref="B2"/>
      <selection pane="bottomLeft" activeCell="B2" sqref="B2"/>
      <selection pane="bottomRight" activeCell="E118" sqref="E118"/>
    </sheetView>
  </sheetViews>
  <sheetFormatPr defaultRowHeight="12.75" x14ac:dyDescent="0.2"/>
  <cols>
    <col min="1" max="1" width="11" style="31" customWidth="1"/>
    <col min="2" max="2" width="59.5703125" style="11" customWidth="1"/>
    <col min="3" max="3" width="15" style="32" customWidth="1"/>
    <col min="4" max="4" width="16.42578125" style="32" customWidth="1"/>
    <col min="5" max="5" width="15.140625" style="11" customWidth="1"/>
    <col min="6" max="6" width="14.5703125" style="11" customWidth="1"/>
    <col min="7" max="7" width="11" style="6" customWidth="1"/>
    <col min="8" max="8" width="10.28515625" style="6" customWidth="1"/>
    <col min="9" max="9" width="9.140625" style="6"/>
    <col min="10" max="10" width="10" style="6" customWidth="1"/>
    <col min="11" max="11" width="10.7109375" style="6" customWidth="1"/>
    <col min="12" max="12" width="10" style="6" customWidth="1"/>
    <col min="13" max="13" width="10.28515625" style="6" customWidth="1"/>
    <col min="14" max="14" width="10" style="6" customWidth="1"/>
    <col min="15" max="15" width="10.85546875" style="6" customWidth="1"/>
    <col min="16" max="16" width="9.140625" style="6"/>
    <col min="17" max="17" width="9.7109375" style="6" customWidth="1"/>
    <col min="18" max="18" width="10.140625" style="6" customWidth="1"/>
    <col min="19" max="19" width="10.85546875" style="6" customWidth="1"/>
    <col min="20" max="20" width="9.7109375" style="6" customWidth="1"/>
    <col min="21" max="22" width="10.5703125" style="6" customWidth="1"/>
    <col min="23" max="23" width="10.85546875" style="6" customWidth="1"/>
    <col min="24" max="24" width="9.85546875" style="6" customWidth="1"/>
    <col min="25" max="25" width="9" style="6" customWidth="1"/>
    <col min="26" max="26" width="10.140625" style="6" customWidth="1"/>
    <col min="27" max="27" width="10.5703125" style="6" customWidth="1"/>
    <col min="28" max="28" width="10.7109375" style="6" customWidth="1"/>
    <col min="29" max="29" width="9.28515625" style="6" customWidth="1"/>
    <col min="30" max="30" width="10.28515625" style="6" customWidth="1"/>
    <col min="31" max="31" width="9.85546875" style="6" customWidth="1"/>
    <col min="32" max="32" width="10.7109375" style="6" customWidth="1"/>
    <col min="33" max="33" width="10" style="6" customWidth="1"/>
    <col min="34" max="34" width="10.28515625" style="6" customWidth="1"/>
    <col min="35" max="35" width="9.5703125" style="6" customWidth="1"/>
    <col min="36" max="36" width="10.7109375" style="6" customWidth="1"/>
    <col min="37" max="37" width="10.140625" style="6" bestFit="1" customWidth="1"/>
    <col min="38" max="38" width="10.5703125" style="6" customWidth="1"/>
    <col min="39" max="39" width="10" style="6" customWidth="1"/>
    <col min="40" max="40" width="10.85546875" style="6" customWidth="1"/>
    <col min="41" max="41" width="10.140625" style="6" customWidth="1"/>
    <col min="42" max="42" width="9.7109375" style="6" customWidth="1"/>
    <col min="43" max="43" width="10.85546875" style="6" customWidth="1"/>
    <col min="44" max="44" width="11.140625" style="6" customWidth="1"/>
    <col min="45" max="45" width="9.140625" style="6"/>
    <col min="46" max="46" width="10.5703125" style="6" customWidth="1"/>
    <col min="47" max="47" width="9.85546875" style="6" customWidth="1"/>
    <col min="48" max="48" width="10.85546875" style="6" customWidth="1"/>
    <col min="49" max="49" width="10.28515625" style="6" customWidth="1"/>
    <col min="50" max="50" width="8.5703125" style="6" customWidth="1"/>
    <col min="51" max="51" width="10.42578125" style="6" customWidth="1"/>
    <col min="52" max="53" width="9.85546875" style="6" customWidth="1"/>
    <col min="54" max="54" width="9.28515625" style="6" customWidth="1"/>
    <col min="55" max="55" width="9" style="6" customWidth="1"/>
    <col min="56" max="56" width="10.42578125" style="6" customWidth="1"/>
    <col min="57" max="57" width="11.28515625" style="6" customWidth="1"/>
    <col min="58" max="58" width="9.85546875" style="6" customWidth="1"/>
    <col min="59" max="59" width="10.42578125" style="6" customWidth="1"/>
    <col min="60" max="60" width="9.7109375" style="6" customWidth="1"/>
    <col min="61" max="61" width="11.140625" style="6" customWidth="1"/>
    <col min="62" max="62" width="10.42578125" style="6" customWidth="1"/>
    <col min="63" max="63" width="10" style="6" customWidth="1"/>
    <col min="64" max="64" width="10.140625" style="6" customWidth="1"/>
    <col min="65" max="65" width="10.7109375" style="6" customWidth="1"/>
    <col min="66" max="66" width="11.140625" style="6" customWidth="1"/>
    <col min="67" max="67" width="9.5703125" style="6" customWidth="1"/>
    <col min="68" max="68" width="11.28515625" style="6" customWidth="1"/>
    <col min="69" max="69" width="11" style="6" customWidth="1"/>
    <col min="70" max="70" width="9.85546875" style="6" customWidth="1"/>
    <col min="71" max="71" width="10.7109375" style="6" customWidth="1"/>
    <col min="72" max="72" width="10.28515625" style="6" customWidth="1"/>
    <col min="73" max="73" width="10.5703125" style="6" customWidth="1"/>
    <col min="74" max="74" width="9.5703125" style="6" customWidth="1"/>
    <col min="75" max="75" width="8.42578125" style="6" customWidth="1"/>
    <col min="76" max="76" width="10.7109375" style="6" customWidth="1"/>
    <col min="77" max="77" width="10.140625" style="6" customWidth="1"/>
    <col min="78" max="78" width="10.7109375" style="6" customWidth="1"/>
    <col min="79" max="79" width="9.85546875" style="6" customWidth="1"/>
    <col min="80" max="80" width="9.7109375" style="6" customWidth="1"/>
    <col min="81" max="81" width="10" style="6" customWidth="1"/>
    <col min="82" max="82" width="11.42578125" style="6" customWidth="1"/>
    <col min="83" max="83" width="10" style="6" customWidth="1"/>
    <col min="84" max="84" width="9.7109375" style="6" customWidth="1"/>
    <col min="85" max="85" width="10" style="6" customWidth="1"/>
    <col min="86" max="86" width="10.7109375" style="6" customWidth="1"/>
    <col min="87" max="87" width="9.28515625" style="6" customWidth="1"/>
    <col min="88" max="88" width="10.7109375" style="6" customWidth="1"/>
    <col min="89" max="89" width="10.140625" style="6" customWidth="1"/>
    <col min="90" max="90" width="10.85546875" style="6" customWidth="1"/>
    <col min="91" max="91" width="11.140625" style="6" customWidth="1"/>
    <col min="92" max="94" width="10.28515625" style="6" customWidth="1"/>
    <col min="95" max="95" width="9.5703125" style="6" customWidth="1"/>
    <col min="96" max="96" width="10.28515625" style="6" customWidth="1"/>
    <col min="97" max="97" width="9.5703125" style="6" customWidth="1"/>
    <col min="98" max="98" width="10.140625" style="6" customWidth="1"/>
    <col min="99" max="99" width="8.85546875" style="6" customWidth="1"/>
    <col min="100" max="100" width="9.42578125" style="6" customWidth="1"/>
    <col min="101" max="101" width="10.28515625" style="6" customWidth="1"/>
    <col min="102" max="102" width="9.85546875" style="6" customWidth="1"/>
    <col min="103" max="103" width="9.5703125" style="6" customWidth="1"/>
    <col min="104" max="104" width="9" style="6" customWidth="1"/>
    <col min="105" max="105" width="9.7109375" style="6" customWidth="1"/>
    <col min="106" max="107" width="10.42578125" style="6" customWidth="1"/>
    <col min="108" max="108" width="10.140625" style="6" customWidth="1"/>
    <col min="109" max="109" width="10.28515625" style="6" customWidth="1"/>
    <col min="110" max="110" width="11.5703125" style="6" customWidth="1"/>
    <col min="111" max="112" width="11.140625" style="6" customWidth="1"/>
    <col min="113" max="113" width="9.85546875" style="6" customWidth="1"/>
    <col min="114" max="114" width="8.5703125" style="6" customWidth="1"/>
    <col min="115" max="115" width="10.28515625" style="6" customWidth="1"/>
    <col min="116" max="116" width="10" style="6" customWidth="1"/>
    <col min="117" max="117" width="9.85546875" style="6" customWidth="1"/>
    <col min="118" max="118" width="10.140625" style="6" customWidth="1"/>
    <col min="119" max="119" width="11.7109375" style="6" customWidth="1"/>
    <col min="120" max="120" width="8.140625" style="6" customWidth="1"/>
    <col min="121" max="121" width="8.5703125" style="6" customWidth="1"/>
    <col min="122" max="122" width="10.140625" style="6" customWidth="1"/>
    <col min="123" max="123" width="11.7109375" style="6" customWidth="1"/>
    <col min="124" max="124" width="9.5703125" style="6" customWidth="1"/>
    <col min="125" max="125" width="9.42578125" style="6" customWidth="1"/>
    <col min="126" max="126" width="12.28515625" style="6" customWidth="1"/>
    <col min="127" max="127" width="11.42578125" style="6" customWidth="1"/>
    <col min="128" max="128" width="11.5703125" style="6" customWidth="1"/>
    <col min="129" max="129" width="11.42578125" style="6" customWidth="1"/>
    <col min="130" max="130" width="14.28515625" style="6" customWidth="1"/>
    <col min="131" max="131" width="10.5703125" style="6" customWidth="1"/>
    <col min="132" max="132" width="11.7109375" style="6" bestFit="1" customWidth="1"/>
    <col min="133" max="133" width="11" style="6" customWidth="1"/>
    <col min="134" max="134" width="12" style="6" customWidth="1"/>
    <col min="135" max="135" width="10.85546875" style="6" customWidth="1"/>
    <col min="136" max="136" width="11.5703125" style="6" customWidth="1"/>
    <col min="137" max="137" width="9.85546875" style="6" customWidth="1"/>
    <col min="138" max="138" width="10.5703125" style="6" customWidth="1"/>
    <col min="139" max="140" width="9.140625" style="6"/>
    <col min="141" max="141" width="10.5703125" style="6" customWidth="1"/>
    <col min="142" max="142" width="9.85546875" style="6" customWidth="1"/>
    <col min="143" max="143" width="10.140625" style="6" customWidth="1"/>
    <col min="144" max="145" width="9.140625" style="6"/>
    <col min="146" max="146" width="10.5703125" style="6" customWidth="1"/>
    <col min="147" max="147" width="10" style="6" customWidth="1"/>
    <col min="148" max="148" width="9.85546875" style="6" customWidth="1"/>
    <col min="149" max="150" width="9.140625" style="6"/>
    <col min="151" max="151" width="10.42578125" style="6" customWidth="1"/>
    <col min="152" max="152" width="9.7109375" style="6" customWidth="1"/>
    <col min="153" max="153" width="10" style="6" customWidth="1"/>
    <col min="154" max="155" width="9.140625" style="6"/>
    <col min="156" max="156" width="10.140625" style="6" customWidth="1"/>
    <col min="157" max="157" width="12.7109375" style="6" bestFit="1" customWidth="1"/>
    <col min="158" max="169" width="9.140625" style="6"/>
    <col min="170" max="16384" width="9.140625" style="11"/>
  </cols>
  <sheetData>
    <row r="1" spans="1:169" ht="15" x14ac:dyDescent="0.2">
      <c r="B1" s="102" t="s">
        <v>522</v>
      </c>
      <c r="C1" s="92"/>
      <c r="D1" s="92"/>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row>
    <row r="2" spans="1:169" x14ac:dyDescent="0.2">
      <c r="B2" s="1"/>
      <c r="C2" s="92"/>
      <c r="D2" s="92"/>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row>
    <row r="3" spans="1:169" x14ac:dyDescent="0.2">
      <c r="A3" s="2"/>
      <c r="B3" s="3"/>
      <c r="C3" s="25"/>
      <c r="D3" s="25"/>
      <c r="E3" s="25"/>
      <c r="F3" s="25"/>
      <c r="EZ3" s="5"/>
    </row>
    <row r="4" spans="1:169" ht="12.75" customHeight="1" x14ac:dyDescent="0.2">
      <c r="B4" s="6"/>
      <c r="C4" s="25"/>
      <c r="D4" s="25"/>
      <c r="E4" s="25"/>
      <c r="F4" s="7" t="s">
        <v>0</v>
      </c>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9"/>
      <c r="EC4" s="149"/>
      <c r="ED4" s="149"/>
      <c r="EE4" s="149"/>
      <c r="EF4" s="149"/>
      <c r="EG4" s="148"/>
      <c r="EH4" s="148"/>
      <c r="EI4" s="148"/>
      <c r="EJ4" s="148"/>
      <c r="EK4" s="148"/>
      <c r="EL4" s="148"/>
      <c r="EM4" s="148"/>
      <c r="EN4" s="148"/>
      <c r="EO4" s="148"/>
      <c r="EP4" s="148"/>
      <c r="EQ4" s="148"/>
      <c r="ER4" s="148"/>
      <c r="ES4" s="148"/>
      <c r="ET4" s="148"/>
      <c r="EU4" s="148"/>
      <c r="EV4" s="148"/>
      <c r="EW4" s="148"/>
      <c r="EX4" s="148"/>
      <c r="EY4" s="148"/>
      <c r="EZ4" s="148"/>
    </row>
    <row r="5" spans="1:169" ht="76.5" x14ac:dyDescent="0.2">
      <c r="A5" s="8" t="s">
        <v>1</v>
      </c>
      <c r="B5" s="8" t="s">
        <v>2</v>
      </c>
      <c r="C5" s="8" t="s">
        <v>3</v>
      </c>
      <c r="D5" s="9" t="s">
        <v>4</v>
      </c>
      <c r="E5" s="8" t="s">
        <v>5</v>
      </c>
      <c r="F5" s="8" t="s">
        <v>6</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row>
    <row r="6" spans="1:169" s="16" customFormat="1" x14ac:dyDescent="0.2">
      <c r="A6" s="12"/>
      <c r="B6" s="13"/>
      <c r="C6" s="91"/>
      <c r="D6" s="91"/>
      <c r="E6" s="91"/>
      <c r="F6" s="91"/>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5"/>
      <c r="FB6" s="15"/>
      <c r="FC6" s="15"/>
      <c r="FD6" s="15"/>
      <c r="FE6" s="15"/>
      <c r="FF6" s="15"/>
      <c r="FG6" s="15"/>
      <c r="FH6" s="15"/>
      <c r="FI6" s="15"/>
      <c r="FJ6" s="15"/>
      <c r="FK6" s="15"/>
      <c r="FL6" s="15"/>
      <c r="FM6" s="15"/>
    </row>
    <row r="7" spans="1:169" x14ac:dyDescent="0.2">
      <c r="A7" s="93" t="s">
        <v>7</v>
      </c>
      <c r="B7" s="17" t="s">
        <v>8</v>
      </c>
      <c r="C7" s="18">
        <f t="shared" ref="C7:F7" si="0">+C8+C66+C110+C95+C90</f>
        <v>594943850</v>
      </c>
      <c r="D7" s="18">
        <f t="shared" si="0"/>
        <v>200280850</v>
      </c>
      <c r="E7" s="18">
        <f t="shared" si="0"/>
        <v>198858133</v>
      </c>
      <c r="F7" s="18">
        <f t="shared" si="0"/>
        <v>120420040</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25"/>
      <c r="FB7" s="25"/>
    </row>
    <row r="8" spans="1:169" x14ac:dyDescent="0.2">
      <c r="A8" s="93" t="s">
        <v>9</v>
      </c>
      <c r="B8" s="17" t="s">
        <v>10</v>
      </c>
      <c r="C8" s="18">
        <f t="shared" ref="C8:F8" si="1">+C14+C52+C9</f>
        <v>516642000</v>
      </c>
      <c r="D8" s="18">
        <f t="shared" si="1"/>
        <v>121979000</v>
      </c>
      <c r="E8" s="18">
        <f t="shared" si="1"/>
        <v>121549474</v>
      </c>
      <c r="F8" s="18">
        <f t="shared" si="1"/>
        <v>41825818</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25"/>
      <c r="FB8" s="25"/>
    </row>
    <row r="9" spans="1:169" x14ac:dyDescent="0.2">
      <c r="A9" s="93" t="s">
        <v>11</v>
      </c>
      <c r="B9" s="17" t="s">
        <v>12</v>
      </c>
      <c r="C9" s="18">
        <f t="shared" ref="C9:F9" si="2">+C10+C11+C12+C13</f>
        <v>984000</v>
      </c>
      <c r="D9" s="18">
        <f t="shared" si="2"/>
        <v>335000</v>
      </c>
      <c r="E9" s="18">
        <f t="shared" si="2"/>
        <v>368178</v>
      </c>
      <c r="F9" s="18">
        <f t="shared" si="2"/>
        <v>339826</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25"/>
      <c r="FB9" s="25"/>
    </row>
    <row r="10" spans="1:169" s="119" customFormat="1" ht="38.25" x14ac:dyDescent="0.2">
      <c r="A10" s="94" t="s">
        <v>13</v>
      </c>
      <c r="B10" s="98" t="s">
        <v>14</v>
      </c>
      <c r="C10" s="115">
        <v>984000</v>
      </c>
      <c r="D10" s="115">
        <v>335000</v>
      </c>
      <c r="E10" s="116">
        <v>368178</v>
      </c>
      <c r="F10" s="116">
        <v>339826</v>
      </c>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117"/>
      <c r="BP10" s="117"/>
      <c r="BQ10" s="117"/>
      <c r="BR10" s="117"/>
      <c r="BS10" s="117"/>
      <c r="BT10" s="117"/>
      <c r="BU10" s="117"/>
      <c r="BV10" s="117"/>
      <c r="BW10" s="117"/>
      <c r="BX10" s="117"/>
      <c r="BY10" s="117"/>
      <c r="BZ10" s="117"/>
      <c r="CA10" s="117"/>
      <c r="CB10" s="117"/>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117"/>
      <c r="DV10" s="117"/>
      <c r="DW10" s="117"/>
      <c r="DX10" s="117"/>
      <c r="DY10" s="117"/>
      <c r="DZ10" s="117"/>
      <c r="EA10" s="117"/>
      <c r="EB10" s="117"/>
      <c r="EC10" s="117"/>
      <c r="ED10" s="117"/>
      <c r="EE10" s="117"/>
      <c r="EF10" s="117"/>
      <c r="EG10" s="117"/>
      <c r="EH10" s="117"/>
      <c r="EI10" s="117"/>
      <c r="EJ10" s="117"/>
      <c r="EK10" s="117"/>
      <c r="EL10" s="117"/>
      <c r="EM10" s="117"/>
      <c r="EN10" s="117"/>
      <c r="EO10" s="117"/>
      <c r="EP10" s="117"/>
      <c r="EQ10" s="117"/>
      <c r="ER10" s="117"/>
      <c r="ES10" s="117"/>
      <c r="ET10" s="117"/>
      <c r="EU10" s="117"/>
      <c r="EV10" s="117"/>
      <c r="EW10" s="117"/>
      <c r="EX10" s="117"/>
      <c r="EY10" s="117"/>
      <c r="EZ10" s="117"/>
      <c r="FA10" s="117"/>
      <c r="FB10" s="117"/>
      <c r="FC10" s="118"/>
      <c r="FD10" s="118"/>
      <c r="FE10" s="118"/>
      <c r="FF10" s="118"/>
      <c r="FG10" s="118"/>
      <c r="FH10" s="118"/>
      <c r="FI10" s="118"/>
      <c r="FJ10" s="118"/>
      <c r="FK10" s="118"/>
      <c r="FL10" s="118"/>
      <c r="FM10" s="118"/>
    </row>
    <row r="11" spans="1:169" s="119" customFormat="1" ht="38.25" x14ac:dyDescent="0.2">
      <c r="A11" s="94" t="s">
        <v>15</v>
      </c>
      <c r="B11" s="98" t="s">
        <v>16</v>
      </c>
      <c r="C11" s="115">
        <v>0</v>
      </c>
      <c r="D11" s="115">
        <v>0</v>
      </c>
      <c r="E11" s="116">
        <v>0</v>
      </c>
      <c r="F11" s="116">
        <v>0</v>
      </c>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7"/>
      <c r="EI11" s="117"/>
      <c r="EJ11" s="117"/>
      <c r="EK11" s="117"/>
      <c r="EL11" s="117"/>
      <c r="EM11" s="117"/>
      <c r="EN11" s="117"/>
      <c r="EO11" s="117"/>
      <c r="EP11" s="117"/>
      <c r="EQ11" s="117"/>
      <c r="ER11" s="117"/>
      <c r="ES11" s="117"/>
      <c r="ET11" s="117"/>
      <c r="EU11" s="117"/>
      <c r="EV11" s="117"/>
      <c r="EW11" s="117"/>
      <c r="EX11" s="117"/>
      <c r="EY11" s="117"/>
      <c r="EZ11" s="117"/>
      <c r="FA11" s="117"/>
      <c r="FB11" s="117"/>
      <c r="FC11" s="118"/>
      <c r="FD11" s="118"/>
      <c r="FE11" s="118"/>
      <c r="FF11" s="118"/>
      <c r="FG11" s="118"/>
      <c r="FH11" s="118"/>
      <c r="FI11" s="118"/>
      <c r="FJ11" s="118"/>
      <c r="FK11" s="118"/>
      <c r="FL11" s="118"/>
      <c r="FM11" s="118"/>
    </row>
    <row r="12" spans="1:169" s="119" customFormat="1" ht="25.5" x14ac:dyDescent="0.2">
      <c r="A12" s="94" t="s">
        <v>17</v>
      </c>
      <c r="B12" s="98" t="s">
        <v>18</v>
      </c>
      <c r="C12" s="115">
        <v>0</v>
      </c>
      <c r="D12" s="115">
        <v>0</v>
      </c>
      <c r="E12" s="116">
        <v>0</v>
      </c>
      <c r="F12" s="116">
        <v>0</v>
      </c>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X12" s="117"/>
      <c r="DY12" s="117"/>
      <c r="DZ12" s="117"/>
      <c r="EA12" s="117"/>
      <c r="EB12" s="117"/>
      <c r="EC12" s="117"/>
      <c r="ED12" s="117"/>
      <c r="EE12" s="117"/>
      <c r="EF12" s="117"/>
      <c r="EG12" s="117"/>
      <c r="EH12" s="117"/>
      <c r="EI12" s="117"/>
      <c r="EJ12" s="117"/>
      <c r="EK12" s="117"/>
      <c r="EL12" s="117"/>
      <c r="EM12" s="117"/>
      <c r="EN12" s="117"/>
      <c r="EO12" s="117"/>
      <c r="EP12" s="117"/>
      <c r="EQ12" s="117"/>
      <c r="ER12" s="117"/>
      <c r="ES12" s="117"/>
      <c r="ET12" s="117"/>
      <c r="EU12" s="117"/>
      <c r="EV12" s="117"/>
      <c r="EW12" s="117"/>
      <c r="EX12" s="117"/>
      <c r="EY12" s="117"/>
      <c r="EZ12" s="117"/>
      <c r="FA12" s="117"/>
      <c r="FB12" s="117"/>
      <c r="FC12" s="118"/>
      <c r="FD12" s="118"/>
      <c r="FE12" s="118"/>
      <c r="FF12" s="118"/>
      <c r="FG12" s="118"/>
      <c r="FH12" s="118"/>
      <c r="FI12" s="118"/>
      <c r="FJ12" s="118"/>
      <c r="FK12" s="118"/>
      <c r="FL12" s="118"/>
      <c r="FM12" s="118"/>
    </row>
    <row r="13" spans="1:169" s="119" customFormat="1" ht="25.5" x14ac:dyDescent="0.2">
      <c r="A13" s="94" t="s">
        <v>19</v>
      </c>
      <c r="B13" s="98" t="s">
        <v>20</v>
      </c>
      <c r="C13" s="115">
        <v>0</v>
      </c>
      <c r="D13" s="115">
        <v>0</v>
      </c>
      <c r="E13" s="116">
        <v>0</v>
      </c>
      <c r="F13" s="116">
        <v>0</v>
      </c>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8"/>
      <c r="FD13" s="118"/>
      <c r="FE13" s="118"/>
      <c r="FF13" s="118"/>
      <c r="FG13" s="118"/>
      <c r="FH13" s="118"/>
      <c r="FI13" s="118"/>
      <c r="FJ13" s="118"/>
      <c r="FK13" s="118"/>
      <c r="FL13" s="118"/>
      <c r="FM13" s="118"/>
    </row>
    <row r="14" spans="1:169" x14ac:dyDescent="0.2">
      <c r="A14" s="93" t="s">
        <v>21</v>
      </c>
      <c r="B14" s="17" t="s">
        <v>22</v>
      </c>
      <c r="C14" s="18">
        <f t="shared" ref="C14:F14" si="3">+C15+C28</f>
        <v>515409000</v>
      </c>
      <c r="D14" s="18">
        <f t="shared" si="3"/>
        <v>121608000</v>
      </c>
      <c r="E14" s="18">
        <f t="shared" si="3"/>
        <v>121101594</v>
      </c>
      <c r="F14" s="18">
        <f t="shared" si="3"/>
        <v>41455937</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25"/>
      <c r="FB14" s="25"/>
    </row>
    <row r="15" spans="1:169" x14ac:dyDescent="0.2">
      <c r="A15" s="93" t="s">
        <v>23</v>
      </c>
      <c r="B15" s="17" t="s">
        <v>24</v>
      </c>
      <c r="C15" s="18">
        <f t="shared" ref="C15:F15" si="4">+C16+C24+C27</f>
        <v>31877000</v>
      </c>
      <c r="D15" s="18">
        <f t="shared" si="4"/>
        <v>7535000</v>
      </c>
      <c r="E15" s="18">
        <f t="shared" si="4"/>
        <v>7135348</v>
      </c>
      <c r="F15" s="18">
        <f t="shared" si="4"/>
        <v>2406728</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25"/>
      <c r="FB15" s="25"/>
    </row>
    <row r="16" spans="1:169" ht="25.5" x14ac:dyDescent="0.2">
      <c r="A16" s="93" t="s">
        <v>25</v>
      </c>
      <c r="B16" s="17" t="s">
        <v>26</v>
      </c>
      <c r="C16" s="18">
        <f t="shared" ref="C16:F16" si="5">C17+C18+C20+C21+C22+C19+C23</f>
        <v>9543000</v>
      </c>
      <c r="D16" s="18">
        <f t="shared" si="5"/>
        <v>2171000</v>
      </c>
      <c r="E16" s="18">
        <f t="shared" si="5"/>
        <v>892202</v>
      </c>
      <c r="F16" s="18">
        <f t="shared" si="5"/>
        <v>171410</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25"/>
      <c r="FB16" s="25"/>
    </row>
    <row r="17" spans="1:158" s="6" customFormat="1" ht="25.5" x14ac:dyDescent="0.2">
      <c r="A17" s="94" t="s">
        <v>27</v>
      </c>
      <c r="B17" s="19" t="s">
        <v>28</v>
      </c>
      <c r="C17" s="120">
        <v>9543000</v>
      </c>
      <c r="D17" s="120">
        <v>2171000</v>
      </c>
      <c r="E17" s="20">
        <v>601913</v>
      </c>
      <c r="F17" s="20">
        <v>70642</v>
      </c>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row>
    <row r="18" spans="1:158" s="6" customFormat="1" ht="25.5" x14ac:dyDescent="0.2">
      <c r="A18" s="94" t="s">
        <v>29</v>
      </c>
      <c r="B18" s="19" t="s">
        <v>30</v>
      </c>
      <c r="C18" s="120">
        <v>0</v>
      </c>
      <c r="D18" s="120">
        <v>0</v>
      </c>
      <c r="E18" s="20">
        <v>0</v>
      </c>
      <c r="F18" s="20">
        <v>0</v>
      </c>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row>
    <row r="19" spans="1:158" s="6" customFormat="1" x14ac:dyDescent="0.2">
      <c r="A19" s="94" t="s">
        <v>31</v>
      </c>
      <c r="B19" s="19" t="s">
        <v>32</v>
      </c>
      <c r="C19" s="120">
        <v>0</v>
      </c>
      <c r="D19" s="120">
        <v>0</v>
      </c>
      <c r="E19" s="20">
        <v>0</v>
      </c>
      <c r="F19" s="20">
        <v>0</v>
      </c>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row>
    <row r="20" spans="1:158" s="6" customFormat="1" ht="25.5" x14ac:dyDescent="0.2">
      <c r="A20" s="94" t="s">
        <v>33</v>
      </c>
      <c r="B20" s="19" t="s">
        <v>34</v>
      </c>
      <c r="C20" s="120">
        <v>0</v>
      </c>
      <c r="D20" s="120">
        <v>0</v>
      </c>
      <c r="E20" s="20">
        <v>0</v>
      </c>
      <c r="F20" s="20">
        <v>0</v>
      </c>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row>
    <row r="21" spans="1:158" s="6" customFormat="1" ht="25.5" x14ac:dyDescent="0.2">
      <c r="A21" s="94" t="s">
        <v>35</v>
      </c>
      <c r="B21" s="19" t="s">
        <v>36</v>
      </c>
      <c r="C21" s="120">
        <v>0</v>
      </c>
      <c r="D21" s="120">
        <v>0</v>
      </c>
      <c r="E21" s="20">
        <v>0</v>
      </c>
      <c r="F21" s="20">
        <v>0</v>
      </c>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row>
    <row r="22" spans="1:158" s="6" customFormat="1" ht="43.5" customHeight="1" x14ac:dyDescent="0.2">
      <c r="A22" s="94" t="s">
        <v>37</v>
      </c>
      <c r="B22" s="95" t="s">
        <v>38</v>
      </c>
      <c r="C22" s="120">
        <v>0</v>
      </c>
      <c r="D22" s="120">
        <v>0</v>
      </c>
      <c r="E22" s="20">
        <v>66</v>
      </c>
      <c r="F22" s="20">
        <v>66</v>
      </c>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row>
    <row r="23" spans="1:158" s="6" customFormat="1" ht="43.5" customHeight="1" x14ac:dyDescent="0.2">
      <c r="A23" s="94" t="s">
        <v>39</v>
      </c>
      <c r="B23" s="95" t="s">
        <v>40</v>
      </c>
      <c r="C23" s="120">
        <v>0</v>
      </c>
      <c r="D23" s="120">
        <v>0</v>
      </c>
      <c r="E23" s="20">
        <v>290223</v>
      </c>
      <c r="F23" s="20">
        <v>100702</v>
      </c>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row>
    <row r="24" spans="1:158" s="6" customFormat="1" x14ac:dyDescent="0.2">
      <c r="A24" s="93" t="s">
        <v>41</v>
      </c>
      <c r="B24" s="96" t="s">
        <v>42</v>
      </c>
      <c r="C24" s="21">
        <f t="shared" ref="C24:F24" si="6">C25+C26</f>
        <v>0</v>
      </c>
      <c r="D24" s="21">
        <f t="shared" si="6"/>
        <v>0</v>
      </c>
      <c r="E24" s="21">
        <f t="shared" si="6"/>
        <v>85429</v>
      </c>
      <c r="F24" s="21">
        <f t="shared" si="6"/>
        <v>11086</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25"/>
      <c r="FB24" s="25"/>
    </row>
    <row r="25" spans="1:158" s="6" customFormat="1" x14ac:dyDescent="0.2">
      <c r="A25" s="94" t="s">
        <v>43</v>
      </c>
      <c r="B25" s="95" t="s">
        <v>44</v>
      </c>
      <c r="C25" s="120">
        <v>0</v>
      </c>
      <c r="D25" s="120">
        <v>0</v>
      </c>
      <c r="E25" s="20">
        <v>85429</v>
      </c>
      <c r="F25" s="20">
        <v>11086</v>
      </c>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row>
    <row r="26" spans="1:158" s="6" customFormat="1" ht="25.5" x14ac:dyDescent="0.2">
      <c r="A26" s="94" t="s">
        <v>45</v>
      </c>
      <c r="B26" s="95" t="s">
        <v>46</v>
      </c>
      <c r="C26" s="120">
        <v>0</v>
      </c>
      <c r="D26" s="120">
        <v>0</v>
      </c>
      <c r="E26" s="20">
        <v>0</v>
      </c>
      <c r="F26" s="20">
        <v>0</v>
      </c>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row>
    <row r="27" spans="1:158" s="6" customFormat="1" ht="25.5" x14ac:dyDescent="0.2">
      <c r="A27" s="94" t="s">
        <v>47</v>
      </c>
      <c r="B27" s="95" t="s">
        <v>48</v>
      </c>
      <c r="C27" s="120">
        <v>22334000</v>
      </c>
      <c r="D27" s="120">
        <v>5364000</v>
      </c>
      <c r="E27" s="20">
        <v>6157717</v>
      </c>
      <c r="F27" s="20">
        <v>2224232</v>
      </c>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row>
    <row r="28" spans="1:158" s="6" customFormat="1" x14ac:dyDescent="0.2">
      <c r="A28" s="93" t="s">
        <v>49</v>
      </c>
      <c r="B28" s="17" t="s">
        <v>50</v>
      </c>
      <c r="C28" s="18">
        <f t="shared" ref="C28:F28" si="7">C29+C35+C51+C36+C37+C38+C39+C40+C41+C42+C43+C44+C45+C46+C47+C48+C49+C50</f>
        <v>483532000</v>
      </c>
      <c r="D28" s="18">
        <f t="shared" si="7"/>
        <v>114073000</v>
      </c>
      <c r="E28" s="18">
        <f t="shared" si="7"/>
        <v>113966246</v>
      </c>
      <c r="F28" s="18">
        <f t="shared" si="7"/>
        <v>39049209</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25"/>
      <c r="FB28" s="25"/>
    </row>
    <row r="29" spans="1:158" s="6" customFormat="1" ht="25.5" x14ac:dyDescent="0.2">
      <c r="A29" s="93" t="s">
        <v>51</v>
      </c>
      <c r="B29" s="17" t="s">
        <v>52</v>
      </c>
      <c r="C29" s="18">
        <f t="shared" ref="C29:F29" si="8">C30+C31+C32+C33+C34</f>
        <v>465574000</v>
      </c>
      <c r="D29" s="18">
        <f t="shared" si="8"/>
        <v>111270000</v>
      </c>
      <c r="E29" s="18">
        <f t="shared" si="8"/>
        <v>109964467</v>
      </c>
      <c r="F29" s="18">
        <f t="shared" si="8"/>
        <v>37460636</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25"/>
      <c r="FB29" s="25"/>
    </row>
    <row r="30" spans="1:158" s="6" customFormat="1" ht="25.5" x14ac:dyDescent="0.2">
      <c r="A30" s="94" t="s">
        <v>53</v>
      </c>
      <c r="B30" s="19" t="s">
        <v>54</v>
      </c>
      <c r="C30" s="120">
        <v>465574000</v>
      </c>
      <c r="D30" s="120">
        <v>111270000</v>
      </c>
      <c r="E30" s="20">
        <v>109205739</v>
      </c>
      <c r="F30" s="20">
        <v>37430628</v>
      </c>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row>
    <row r="31" spans="1:158" s="6" customFormat="1" ht="38.25" x14ac:dyDescent="0.2">
      <c r="A31" s="94" t="s">
        <v>55</v>
      </c>
      <c r="B31" s="97" t="s">
        <v>56</v>
      </c>
      <c r="C31" s="120">
        <v>0</v>
      </c>
      <c r="D31" s="120">
        <v>0</v>
      </c>
      <c r="E31" s="20">
        <v>63883</v>
      </c>
      <c r="F31" s="20">
        <v>30008</v>
      </c>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row>
    <row r="32" spans="1:158" s="6" customFormat="1" ht="27.75" customHeight="1" x14ac:dyDescent="0.2">
      <c r="A32" s="94" t="s">
        <v>57</v>
      </c>
      <c r="B32" s="19" t="s">
        <v>58</v>
      </c>
      <c r="C32" s="120">
        <v>0</v>
      </c>
      <c r="D32" s="120">
        <v>0</v>
      </c>
      <c r="E32" s="20">
        <v>0</v>
      </c>
      <c r="F32" s="20">
        <v>0</v>
      </c>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row>
    <row r="33" spans="1:158" s="6" customFormat="1" x14ac:dyDescent="0.2">
      <c r="A33" s="94" t="s">
        <v>59</v>
      </c>
      <c r="B33" s="19" t="s">
        <v>60</v>
      </c>
      <c r="C33" s="120">
        <v>0</v>
      </c>
      <c r="D33" s="120">
        <v>0</v>
      </c>
      <c r="E33" s="20">
        <v>694845</v>
      </c>
      <c r="F33" s="20">
        <v>0</v>
      </c>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row>
    <row r="34" spans="1:158" s="6" customFormat="1" x14ac:dyDescent="0.2">
      <c r="A34" s="94" t="s">
        <v>61</v>
      </c>
      <c r="B34" s="19" t="s">
        <v>62</v>
      </c>
      <c r="C34" s="120">
        <v>0</v>
      </c>
      <c r="D34" s="120">
        <v>0</v>
      </c>
      <c r="E34" s="20">
        <v>0</v>
      </c>
      <c r="F34" s="20">
        <v>0</v>
      </c>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row>
    <row r="35" spans="1:158" s="6" customFormat="1" x14ac:dyDescent="0.2">
      <c r="A35" s="94" t="s">
        <v>63</v>
      </c>
      <c r="B35" s="19" t="s">
        <v>64</v>
      </c>
      <c r="C35" s="120">
        <v>0</v>
      </c>
      <c r="D35" s="120">
        <v>0</v>
      </c>
      <c r="E35" s="20">
        <v>0</v>
      </c>
      <c r="F35" s="20">
        <v>0</v>
      </c>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row>
    <row r="36" spans="1:158" s="6" customFormat="1" ht="25.5" x14ac:dyDescent="0.2">
      <c r="A36" s="94" t="s">
        <v>65</v>
      </c>
      <c r="B36" s="98" t="s">
        <v>66</v>
      </c>
      <c r="C36" s="120">
        <v>0</v>
      </c>
      <c r="D36" s="120">
        <v>0</v>
      </c>
      <c r="E36" s="20">
        <v>0</v>
      </c>
      <c r="F36" s="20">
        <v>0</v>
      </c>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row>
    <row r="37" spans="1:158" s="6" customFormat="1" ht="38.25" x14ac:dyDescent="0.2">
      <c r="A37" s="94" t="s">
        <v>67</v>
      </c>
      <c r="B37" s="19" t="s">
        <v>68</v>
      </c>
      <c r="C37" s="120">
        <v>8000</v>
      </c>
      <c r="D37" s="120">
        <v>2000</v>
      </c>
      <c r="E37" s="20">
        <v>0</v>
      </c>
      <c r="F37" s="20">
        <v>0</v>
      </c>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row>
    <row r="38" spans="1:158" s="6" customFormat="1" ht="51" x14ac:dyDescent="0.2">
      <c r="A38" s="94" t="s">
        <v>69</v>
      </c>
      <c r="B38" s="19" t="s">
        <v>70</v>
      </c>
      <c r="C38" s="120">
        <v>0</v>
      </c>
      <c r="D38" s="120">
        <v>0</v>
      </c>
      <c r="E38" s="20">
        <v>29</v>
      </c>
      <c r="F38" s="20">
        <v>24</v>
      </c>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row>
    <row r="39" spans="1:158" s="6" customFormat="1" ht="38.25" x14ac:dyDescent="0.2">
      <c r="A39" s="94" t="s">
        <v>71</v>
      </c>
      <c r="B39" s="19" t="s">
        <v>72</v>
      </c>
      <c r="C39" s="120">
        <v>0</v>
      </c>
      <c r="D39" s="120">
        <v>0</v>
      </c>
      <c r="E39" s="20">
        <v>0</v>
      </c>
      <c r="F39" s="20">
        <v>0</v>
      </c>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row>
    <row r="40" spans="1:158" s="6" customFormat="1" ht="38.25" x14ac:dyDescent="0.2">
      <c r="A40" s="94" t="s">
        <v>73</v>
      </c>
      <c r="B40" s="19" t="s">
        <v>74</v>
      </c>
      <c r="C40" s="120">
        <v>0</v>
      </c>
      <c r="D40" s="120">
        <v>0</v>
      </c>
      <c r="E40" s="20">
        <v>0</v>
      </c>
      <c r="F40" s="20">
        <v>0</v>
      </c>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row>
    <row r="41" spans="1:158" s="6" customFormat="1" ht="38.25" x14ac:dyDescent="0.2">
      <c r="A41" s="94" t="s">
        <v>75</v>
      </c>
      <c r="B41" s="19" t="s">
        <v>76</v>
      </c>
      <c r="C41" s="120">
        <v>0</v>
      </c>
      <c r="D41" s="120">
        <v>0</v>
      </c>
      <c r="E41" s="20">
        <v>0</v>
      </c>
      <c r="F41" s="20">
        <v>0</v>
      </c>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row>
    <row r="42" spans="1:158" s="6" customFormat="1" ht="38.25" x14ac:dyDescent="0.2">
      <c r="A42" s="94" t="s">
        <v>77</v>
      </c>
      <c r="B42" s="19" t="s">
        <v>78</v>
      </c>
      <c r="C42" s="120">
        <v>0</v>
      </c>
      <c r="D42" s="120">
        <v>0</v>
      </c>
      <c r="E42" s="20">
        <v>0</v>
      </c>
      <c r="F42" s="20">
        <v>0</v>
      </c>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row>
    <row r="43" spans="1:158" s="6" customFormat="1" ht="25.5" x14ac:dyDescent="0.2">
      <c r="A43" s="94" t="s">
        <v>79</v>
      </c>
      <c r="B43" s="19" t="s">
        <v>80</v>
      </c>
      <c r="C43" s="120">
        <v>0</v>
      </c>
      <c r="D43" s="120">
        <v>0</v>
      </c>
      <c r="E43" s="20">
        <v>0</v>
      </c>
      <c r="F43" s="20">
        <v>0</v>
      </c>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row>
    <row r="44" spans="1:158" s="6" customFormat="1" ht="25.5" x14ac:dyDescent="0.2">
      <c r="A44" s="94" t="s">
        <v>81</v>
      </c>
      <c r="B44" s="19" t="s">
        <v>82</v>
      </c>
      <c r="C44" s="120">
        <v>0</v>
      </c>
      <c r="D44" s="120">
        <v>0</v>
      </c>
      <c r="E44" s="20">
        <v>393</v>
      </c>
      <c r="F44" s="20">
        <v>131</v>
      </c>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row>
    <row r="45" spans="1:158" s="6" customFormat="1" x14ac:dyDescent="0.2">
      <c r="A45" s="94" t="s">
        <v>83</v>
      </c>
      <c r="B45" s="19" t="s">
        <v>84</v>
      </c>
      <c r="C45" s="120">
        <v>0</v>
      </c>
      <c r="D45" s="120">
        <v>0</v>
      </c>
      <c r="E45" s="20">
        <v>164312</v>
      </c>
      <c r="F45" s="20">
        <v>30040</v>
      </c>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row>
    <row r="46" spans="1:158" s="6" customFormat="1" x14ac:dyDescent="0.2">
      <c r="A46" s="94" t="s">
        <v>85</v>
      </c>
      <c r="B46" s="19" t="s">
        <v>86</v>
      </c>
      <c r="C46" s="120">
        <v>108000</v>
      </c>
      <c r="D46" s="120">
        <v>32000</v>
      </c>
      <c r="E46" s="20">
        <v>52775</v>
      </c>
      <c r="F46" s="20">
        <v>16662</v>
      </c>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row>
    <row r="47" spans="1:158" s="6" customFormat="1" ht="38.25" customHeight="1" x14ac:dyDescent="0.2">
      <c r="A47" s="99" t="s">
        <v>87</v>
      </c>
      <c r="B47" s="22" t="s">
        <v>88</v>
      </c>
      <c r="C47" s="120">
        <v>0</v>
      </c>
      <c r="D47" s="120">
        <v>0</v>
      </c>
      <c r="E47" s="20">
        <v>0</v>
      </c>
      <c r="F47" s="20">
        <v>0</v>
      </c>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row>
    <row r="48" spans="1:158" s="6" customFormat="1" x14ac:dyDescent="0.2">
      <c r="A48" s="99" t="s">
        <v>89</v>
      </c>
      <c r="B48" s="22" t="s">
        <v>90</v>
      </c>
      <c r="C48" s="120">
        <v>0</v>
      </c>
      <c r="D48" s="120">
        <v>0</v>
      </c>
      <c r="E48" s="20">
        <v>0</v>
      </c>
      <c r="F48" s="20">
        <v>0</v>
      </c>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row>
    <row r="49" spans="1:169" ht="25.5" x14ac:dyDescent="0.2">
      <c r="A49" s="99" t="s">
        <v>91</v>
      </c>
      <c r="B49" s="22" t="s">
        <v>92</v>
      </c>
      <c r="C49" s="120">
        <v>290000</v>
      </c>
      <c r="D49" s="120">
        <v>72000</v>
      </c>
      <c r="E49" s="20">
        <v>128919</v>
      </c>
      <c r="F49" s="20">
        <v>47731</v>
      </c>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row>
    <row r="50" spans="1:169" x14ac:dyDescent="0.2">
      <c r="A50" s="99" t="s">
        <v>93</v>
      </c>
      <c r="B50" s="22" t="s">
        <v>94</v>
      </c>
      <c r="C50" s="120">
        <v>17552000</v>
      </c>
      <c r="D50" s="120">
        <v>2697000</v>
      </c>
      <c r="E50" s="20">
        <v>3655351</v>
      </c>
      <c r="F50" s="20">
        <v>1493985</v>
      </c>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row>
    <row r="51" spans="1:169" x14ac:dyDescent="0.2">
      <c r="A51" s="94" t="s">
        <v>95</v>
      </c>
      <c r="B51" s="19" t="s">
        <v>96</v>
      </c>
      <c r="C51" s="120">
        <v>0</v>
      </c>
      <c r="D51" s="120">
        <v>0</v>
      </c>
      <c r="E51" s="20">
        <v>0</v>
      </c>
      <c r="F51" s="20">
        <v>0</v>
      </c>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row>
    <row r="52" spans="1:169" x14ac:dyDescent="0.2">
      <c r="A52" s="93" t="s">
        <v>97</v>
      </c>
      <c r="B52" s="17" t="s">
        <v>98</v>
      </c>
      <c r="C52" s="18">
        <f t="shared" ref="C52:F52" si="9">+C53+C58</f>
        <v>249000</v>
      </c>
      <c r="D52" s="18">
        <f t="shared" si="9"/>
        <v>36000</v>
      </c>
      <c r="E52" s="18">
        <f t="shared" si="9"/>
        <v>79702</v>
      </c>
      <c r="F52" s="18">
        <f t="shared" si="9"/>
        <v>30055</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25"/>
      <c r="FB52" s="25"/>
    </row>
    <row r="53" spans="1:169" x14ac:dyDescent="0.2">
      <c r="A53" s="93" t="s">
        <v>99</v>
      </c>
      <c r="B53" s="17" t="s">
        <v>100</v>
      </c>
      <c r="C53" s="18">
        <f t="shared" ref="C53:F53" si="10">+C54+C56</f>
        <v>0</v>
      </c>
      <c r="D53" s="18">
        <f t="shared" si="10"/>
        <v>0</v>
      </c>
      <c r="E53" s="18">
        <f t="shared" si="10"/>
        <v>0</v>
      </c>
      <c r="F53" s="18">
        <f t="shared" si="10"/>
        <v>0</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25"/>
      <c r="FB53" s="25"/>
    </row>
    <row r="54" spans="1:169" x14ac:dyDescent="0.2">
      <c r="A54" s="93" t="s">
        <v>101</v>
      </c>
      <c r="B54" s="17" t="s">
        <v>102</v>
      </c>
      <c r="C54" s="18">
        <f t="shared" ref="C54:F54" si="11">+C55</f>
        <v>0</v>
      </c>
      <c r="D54" s="18">
        <f t="shared" si="11"/>
        <v>0</v>
      </c>
      <c r="E54" s="18">
        <f t="shared" si="11"/>
        <v>0</v>
      </c>
      <c r="F54" s="18">
        <f t="shared" si="11"/>
        <v>0</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25"/>
      <c r="FB54" s="25"/>
    </row>
    <row r="55" spans="1:169" s="119" customFormat="1" x14ac:dyDescent="0.2">
      <c r="A55" s="94" t="s">
        <v>103</v>
      </c>
      <c r="B55" s="98" t="s">
        <v>104</v>
      </c>
      <c r="C55" s="115">
        <v>0</v>
      </c>
      <c r="D55" s="115">
        <v>0</v>
      </c>
      <c r="E55" s="116">
        <v>0</v>
      </c>
      <c r="F55" s="116">
        <v>0</v>
      </c>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c r="DN55" s="117"/>
      <c r="DO55" s="117"/>
      <c r="DP55" s="117"/>
      <c r="DQ55" s="117"/>
      <c r="DR55" s="117"/>
      <c r="DS55" s="117"/>
      <c r="DT55" s="117"/>
      <c r="DU55" s="117"/>
      <c r="DV55" s="117"/>
      <c r="DW55" s="117"/>
      <c r="DX55" s="117"/>
      <c r="DY55" s="117"/>
      <c r="DZ55" s="117"/>
      <c r="EA55" s="117"/>
      <c r="EB55" s="117"/>
      <c r="EC55" s="117"/>
      <c r="ED55" s="117"/>
      <c r="EE55" s="117"/>
      <c r="EF55" s="117"/>
      <c r="EG55" s="117"/>
      <c r="EH55" s="117"/>
      <c r="EI55" s="117"/>
      <c r="EJ55" s="117"/>
      <c r="EK55" s="117"/>
      <c r="EL55" s="117"/>
      <c r="EM55" s="117"/>
      <c r="EN55" s="117"/>
      <c r="EO55" s="117"/>
      <c r="EP55" s="117"/>
      <c r="EQ55" s="117"/>
      <c r="ER55" s="117"/>
      <c r="ES55" s="117"/>
      <c r="ET55" s="117"/>
      <c r="EU55" s="117"/>
      <c r="EV55" s="117"/>
      <c r="EW55" s="117"/>
      <c r="EX55" s="117"/>
      <c r="EY55" s="117"/>
      <c r="EZ55" s="117"/>
      <c r="FA55" s="117"/>
      <c r="FB55" s="117"/>
      <c r="FC55" s="118"/>
      <c r="FD55" s="118"/>
      <c r="FE55" s="118"/>
      <c r="FF55" s="118"/>
      <c r="FG55" s="118"/>
      <c r="FH55" s="118"/>
      <c r="FI55" s="118"/>
      <c r="FJ55" s="118"/>
      <c r="FK55" s="118"/>
      <c r="FL55" s="118"/>
      <c r="FM55" s="118"/>
    </row>
    <row r="56" spans="1:169" x14ac:dyDescent="0.2">
      <c r="A56" s="93" t="s">
        <v>105</v>
      </c>
      <c r="B56" s="17" t="s">
        <v>106</v>
      </c>
      <c r="C56" s="18">
        <f t="shared" ref="C56:F56" si="12">+C57</f>
        <v>0</v>
      </c>
      <c r="D56" s="18">
        <f t="shared" si="12"/>
        <v>0</v>
      </c>
      <c r="E56" s="18">
        <f t="shared" si="12"/>
        <v>0</v>
      </c>
      <c r="F56" s="18">
        <f t="shared" si="12"/>
        <v>0</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25"/>
      <c r="FB56" s="25"/>
    </row>
    <row r="57" spans="1:169" s="119" customFormat="1" x14ac:dyDescent="0.2">
      <c r="A57" s="94" t="s">
        <v>107</v>
      </c>
      <c r="B57" s="98" t="s">
        <v>108</v>
      </c>
      <c r="C57" s="115">
        <v>0</v>
      </c>
      <c r="D57" s="115">
        <v>0</v>
      </c>
      <c r="E57" s="116">
        <v>0</v>
      </c>
      <c r="F57" s="116">
        <v>0</v>
      </c>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17"/>
      <c r="DG57" s="117"/>
      <c r="DH57" s="117"/>
      <c r="DI57" s="117"/>
      <c r="DJ57" s="117"/>
      <c r="DK57" s="117"/>
      <c r="DL57" s="117"/>
      <c r="DM57" s="117"/>
      <c r="DN57" s="117"/>
      <c r="DO57" s="117"/>
      <c r="DP57" s="117"/>
      <c r="DQ57" s="117"/>
      <c r="DR57" s="117"/>
      <c r="DS57" s="117"/>
      <c r="DT57" s="117"/>
      <c r="DU57" s="117"/>
      <c r="DV57" s="117"/>
      <c r="DW57" s="117"/>
      <c r="DX57" s="117"/>
      <c r="DY57" s="117"/>
      <c r="DZ57" s="117"/>
      <c r="EA57" s="117"/>
      <c r="EB57" s="117"/>
      <c r="EC57" s="117"/>
      <c r="ED57" s="117"/>
      <c r="EE57" s="117"/>
      <c r="EF57" s="117"/>
      <c r="EG57" s="117"/>
      <c r="EH57" s="117"/>
      <c r="EI57" s="117"/>
      <c r="EJ57" s="117"/>
      <c r="EK57" s="117"/>
      <c r="EL57" s="117"/>
      <c r="EM57" s="117"/>
      <c r="EN57" s="117"/>
      <c r="EO57" s="117"/>
      <c r="EP57" s="117"/>
      <c r="EQ57" s="117"/>
      <c r="ER57" s="117"/>
      <c r="ES57" s="117"/>
      <c r="ET57" s="117"/>
      <c r="EU57" s="117"/>
      <c r="EV57" s="117"/>
      <c r="EW57" s="117"/>
      <c r="EX57" s="117"/>
      <c r="EY57" s="117"/>
      <c r="EZ57" s="117"/>
      <c r="FA57" s="117"/>
      <c r="FB57" s="117"/>
      <c r="FC57" s="118"/>
      <c r="FD57" s="118"/>
      <c r="FE57" s="118"/>
      <c r="FF57" s="118"/>
      <c r="FG57" s="118"/>
      <c r="FH57" s="118"/>
      <c r="FI57" s="118"/>
      <c r="FJ57" s="118"/>
      <c r="FK57" s="118"/>
      <c r="FL57" s="118"/>
      <c r="FM57" s="118"/>
    </row>
    <row r="58" spans="1:169" s="24" customFormat="1" x14ac:dyDescent="0.2">
      <c r="A58" s="100" t="s">
        <v>109</v>
      </c>
      <c r="B58" s="17" t="s">
        <v>110</v>
      </c>
      <c r="C58" s="18">
        <f t="shared" ref="C58:F58" si="13">+C59+C64</f>
        <v>249000</v>
      </c>
      <c r="D58" s="18">
        <f t="shared" si="13"/>
        <v>36000</v>
      </c>
      <c r="E58" s="18">
        <f t="shared" si="13"/>
        <v>79702</v>
      </c>
      <c r="F58" s="18">
        <f t="shared" si="13"/>
        <v>30055</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23"/>
      <c r="FD58" s="23"/>
      <c r="FE58" s="23"/>
      <c r="FF58" s="23"/>
      <c r="FG58" s="23"/>
      <c r="FH58" s="23"/>
      <c r="FI58" s="23"/>
      <c r="FJ58" s="23"/>
      <c r="FK58" s="23"/>
      <c r="FL58" s="23"/>
      <c r="FM58" s="23"/>
    </row>
    <row r="59" spans="1:169" x14ac:dyDescent="0.2">
      <c r="A59" s="93" t="s">
        <v>111</v>
      </c>
      <c r="B59" s="17" t="s">
        <v>112</v>
      </c>
      <c r="C59" s="18">
        <f t="shared" ref="C59:F59" si="14">C63+C61+C62+C60</f>
        <v>249000</v>
      </c>
      <c r="D59" s="18">
        <f t="shared" si="14"/>
        <v>36000</v>
      </c>
      <c r="E59" s="18">
        <f t="shared" si="14"/>
        <v>79702</v>
      </c>
      <c r="F59" s="18">
        <f t="shared" si="14"/>
        <v>30055</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25"/>
      <c r="FB59" s="25"/>
    </row>
    <row r="60" spans="1:169" s="119" customFormat="1" x14ac:dyDescent="0.2">
      <c r="A60" s="94" t="s">
        <v>113</v>
      </c>
      <c r="B60" s="98" t="s">
        <v>114</v>
      </c>
      <c r="C60" s="115">
        <v>0</v>
      </c>
      <c r="D60" s="115">
        <v>0</v>
      </c>
      <c r="E60" s="115">
        <v>3</v>
      </c>
      <c r="F60" s="115">
        <v>0</v>
      </c>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c r="CF60" s="117"/>
      <c r="CG60" s="117"/>
      <c r="CH60" s="117"/>
      <c r="CI60" s="117"/>
      <c r="CJ60" s="117"/>
      <c r="CK60" s="117"/>
      <c r="CL60" s="117"/>
      <c r="CM60" s="117"/>
      <c r="CN60" s="117"/>
      <c r="CO60" s="117"/>
      <c r="CP60" s="117"/>
      <c r="CQ60" s="117"/>
      <c r="CR60" s="117"/>
      <c r="CS60" s="117"/>
      <c r="CT60" s="117"/>
      <c r="CU60" s="117"/>
      <c r="CV60" s="117"/>
      <c r="CW60" s="117"/>
      <c r="CX60" s="117"/>
      <c r="CY60" s="117"/>
      <c r="CZ60" s="117"/>
      <c r="DA60" s="117"/>
      <c r="DB60" s="117"/>
      <c r="DC60" s="117"/>
      <c r="DD60" s="117"/>
      <c r="DE60" s="117"/>
      <c r="DF60" s="117"/>
      <c r="DG60" s="117"/>
      <c r="DH60" s="117"/>
      <c r="DI60" s="117"/>
      <c r="DJ60" s="117"/>
      <c r="DK60" s="117"/>
      <c r="DL60" s="117"/>
      <c r="DM60" s="117"/>
      <c r="DN60" s="117"/>
      <c r="DO60" s="117"/>
      <c r="DP60" s="117"/>
      <c r="DQ60" s="117"/>
      <c r="DR60" s="117"/>
      <c r="DS60" s="117"/>
      <c r="DT60" s="117"/>
      <c r="DU60" s="117"/>
      <c r="DV60" s="117"/>
      <c r="DW60" s="117"/>
      <c r="DX60" s="117"/>
      <c r="DY60" s="117"/>
      <c r="DZ60" s="117"/>
      <c r="EA60" s="117"/>
      <c r="EB60" s="117"/>
      <c r="EC60" s="117"/>
      <c r="ED60" s="117"/>
      <c r="EE60" s="117"/>
      <c r="EF60" s="117"/>
      <c r="EG60" s="117"/>
      <c r="EH60" s="117"/>
      <c r="EI60" s="117"/>
      <c r="EJ60" s="117"/>
      <c r="EK60" s="117"/>
      <c r="EL60" s="117"/>
      <c r="EM60" s="117"/>
      <c r="EN60" s="117"/>
      <c r="EO60" s="117"/>
      <c r="EP60" s="117"/>
      <c r="EQ60" s="117"/>
      <c r="ER60" s="117"/>
      <c r="ES60" s="117"/>
      <c r="ET60" s="117"/>
      <c r="EU60" s="117"/>
      <c r="EV60" s="117"/>
      <c r="EW60" s="117"/>
      <c r="EX60" s="117"/>
      <c r="EY60" s="117"/>
      <c r="EZ60" s="117"/>
      <c r="FA60" s="117"/>
      <c r="FB60" s="117"/>
      <c r="FC60" s="118"/>
      <c r="FD60" s="118"/>
      <c r="FE60" s="118"/>
      <c r="FF60" s="118"/>
      <c r="FG60" s="118"/>
      <c r="FH60" s="118"/>
      <c r="FI60" s="118"/>
      <c r="FJ60" s="118"/>
      <c r="FK60" s="118"/>
      <c r="FL60" s="118"/>
      <c r="FM60" s="118"/>
    </row>
    <row r="61" spans="1:169" s="119" customFormat="1" x14ac:dyDescent="0.2">
      <c r="A61" s="122" t="s">
        <v>115</v>
      </c>
      <c r="B61" s="98" t="s">
        <v>116</v>
      </c>
      <c r="C61" s="115">
        <v>0</v>
      </c>
      <c r="D61" s="115">
        <v>0</v>
      </c>
      <c r="E61" s="116">
        <v>-4497</v>
      </c>
      <c r="F61" s="116">
        <v>-4497</v>
      </c>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117"/>
      <c r="BX61" s="117"/>
      <c r="BY61" s="117"/>
      <c r="BZ61" s="117"/>
      <c r="CA61" s="117"/>
      <c r="CB61" s="117"/>
      <c r="CC61" s="117"/>
      <c r="CD61" s="117"/>
      <c r="CE61" s="117"/>
      <c r="CF61" s="117"/>
      <c r="CG61" s="117"/>
      <c r="CH61" s="117"/>
      <c r="CI61" s="117"/>
      <c r="CJ61" s="117"/>
      <c r="CK61" s="117"/>
      <c r="CL61" s="117"/>
      <c r="CM61" s="117"/>
      <c r="CN61" s="117"/>
      <c r="CO61" s="117"/>
      <c r="CP61" s="117"/>
      <c r="CQ61" s="117"/>
      <c r="CR61" s="117"/>
      <c r="CS61" s="117"/>
      <c r="CT61" s="117"/>
      <c r="CU61" s="117"/>
      <c r="CV61" s="117"/>
      <c r="CW61" s="117"/>
      <c r="CX61" s="117"/>
      <c r="CY61" s="117"/>
      <c r="CZ61" s="117"/>
      <c r="DA61" s="117"/>
      <c r="DB61" s="117"/>
      <c r="DC61" s="117"/>
      <c r="DD61" s="117"/>
      <c r="DE61" s="117"/>
      <c r="DF61" s="117"/>
      <c r="DG61" s="117"/>
      <c r="DH61" s="117"/>
      <c r="DI61" s="117"/>
      <c r="DJ61" s="117"/>
      <c r="DK61" s="117"/>
      <c r="DL61" s="117"/>
      <c r="DM61" s="117"/>
      <c r="DN61" s="117"/>
      <c r="DO61" s="117"/>
      <c r="DP61" s="117"/>
      <c r="DQ61" s="117"/>
      <c r="DR61" s="117"/>
      <c r="DS61" s="117"/>
      <c r="DT61" s="117"/>
      <c r="DU61" s="117"/>
      <c r="DV61" s="117"/>
      <c r="DW61" s="117"/>
      <c r="DX61" s="117"/>
      <c r="DY61" s="117"/>
      <c r="DZ61" s="117"/>
      <c r="EA61" s="117"/>
      <c r="EB61" s="117"/>
      <c r="EC61" s="117"/>
      <c r="ED61" s="117"/>
      <c r="EE61" s="117"/>
      <c r="EF61" s="117"/>
      <c r="EG61" s="117"/>
      <c r="EH61" s="117"/>
      <c r="EI61" s="117"/>
      <c r="EJ61" s="117"/>
      <c r="EK61" s="117"/>
      <c r="EL61" s="117"/>
      <c r="EM61" s="117"/>
      <c r="EN61" s="117"/>
      <c r="EO61" s="117"/>
      <c r="EP61" s="117"/>
      <c r="EQ61" s="117"/>
      <c r="ER61" s="117"/>
      <c r="ES61" s="117"/>
      <c r="ET61" s="117"/>
      <c r="EU61" s="117"/>
      <c r="EV61" s="117"/>
      <c r="EW61" s="117"/>
      <c r="EX61" s="117"/>
      <c r="EY61" s="117"/>
      <c r="EZ61" s="117"/>
      <c r="FA61" s="117"/>
      <c r="FB61" s="117"/>
      <c r="FC61" s="118"/>
      <c r="FD61" s="118"/>
      <c r="FE61" s="118"/>
      <c r="FF61" s="118"/>
      <c r="FG61" s="118"/>
      <c r="FH61" s="118"/>
      <c r="FI61" s="118"/>
      <c r="FJ61" s="118"/>
      <c r="FK61" s="118"/>
      <c r="FL61" s="118"/>
      <c r="FM61" s="118"/>
    </row>
    <row r="62" spans="1:169" s="119" customFormat="1" x14ac:dyDescent="0.2">
      <c r="A62" s="122" t="s">
        <v>117</v>
      </c>
      <c r="B62" s="98" t="s">
        <v>118</v>
      </c>
      <c r="C62" s="115">
        <v>0</v>
      </c>
      <c r="D62" s="115">
        <v>0</v>
      </c>
      <c r="E62" s="116">
        <v>0</v>
      </c>
      <c r="F62" s="116">
        <v>0</v>
      </c>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7"/>
      <c r="BR62" s="117"/>
      <c r="BS62" s="117"/>
      <c r="BT62" s="117"/>
      <c r="BU62" s="117"/>
      <c r="BV62" s="117"/>
      <c r="BW62" s="117"/>
      <c r="BX62" s="117"/>
      <c r="BY62" s="117"/>
      <c r="BZ62" s="117"/>
      <c r="CA62" s="117"/>
      <c r="CB62" s="117"/>
      <c r="CC62" s="117"/>
      <c r="CD62" s="117"/>
      <c r="CE62" s="117"/>
      <c r="CF62" s="117"/>
      <c r="CG62" s="117"/>
      <c r="CH62" s="117"/>
      <c r="CI62" s="117"/>
      <c r="CJ62" s="117"/>
      <c r="CK62" s="117"/>
      <c r="CL62" s="117"/>
      <c r="CM62" s="117"/>
      <c r="CN62" s="117"/>
      <c r="CO62" s="117"/>
      <c r="CP62" s="117"/>
      <c r="CQ62" s="117"/>
      <c r="CR62" s="117"/>
      <c r="CS62" s="117"/>
      <c r="CT62" s="117"/>
      <c r="CU62" s="117"/>
      <c r="CV62" s="117"/>
      <c r="CW62" s="117"/>
      <c r="CX62" s="117"/>
      <c r="CY62" s="117"/>
      <c r="CZ62" s="117"/>
      <c r="DA62" s="117"/>
      <c r="DB62" s="117"/>
      <c r="DC62" s="117"/>
      <c r="DD62" s="117"/>
      <c r="DE62" s="117"/>
      <c r="DF62" s="117"/>
      <c r="DG62" s="117"/>
      <c r="DH62" s="117"/>
      <c r="DI62" s="117"/>
      <c r="DJ62" s="117"/>
      <c r="DK62" s="117"/>
      <c r="DL62" s="117"/>
      <c r="DM62" s="117"/>
      <c r="DN62" s="117"/>
      <c r="DO62" s="117"/>
      <c r="DP62" s="117"/>
      <c r="DQ62" s="117"/>
      <c r="DR62" s="117"/>
      <c r="DS62" s="117"/>
      <c r="DT62" s="117"/>
      <c r="DU62" s="117"/>
      <c r="DV62" s="117"/>
      <c r="DW62" s="117"/>
      <c r="DX62" s="117"/>
      <c r="DY62" s="117"/>
      <c r="DZ62" s="117"/>
      <c r="EA62" s="117"/>
      <c r="EB62" s="117"/>
      <c r="EC62" s="117"/>
      <c r="ED62" s="117"/>
      <c r="EE62" s="117"/>
      <c r="EF62" s="117"/>
      <c r="EG62" s="117"/>
      <c r="EH62" s="117"/>
      <c r="EI62" s="117"/>
      <c r="EJ62" s="117"/>
      <c r="EK62" s="117"/>
      <c r="EL62" s="117"/>
      <c r="EM62" s="117"/>
      <c r="EN62" s="117"/>
      <c r="EO62" s="117"/>
      <c r="EP62" s="117"/>
      <c r="EQ62" s="117"/>
      <c r="ER62" s="117"/>
      <c r="ES62" s="117"/>
      <c r="ET62" s="117"/>
      <c r="EU62" s="117"/>
      <c r="EV62" s="117"/>
      <c r="EW62" s="117"/>
      <c r="EX62" s="117"/>
      <c r="EY62" s="117"/>
      <c r="EZ62" s="117"/>
      <c r="FA62" s="117"/>
      <c r="FB62" s="117"/>
      <c r="FC62" s="118"/>
      <c r="FD62" s="118"/>
      <c r="FE62" s="118"/>
      <c r="FF62" s="118"/>
      <c r="FG62" s="118"/>
      <c r="FH62" s="118"/>
      <c r="FI62" s="118"/>
      <c r="FJ62" s="118"/>
      <c r="FK62" s="118"/>
      <c r="FL62" s="118"/>
      <c r="FM62" s="118"/>
    </row>
    <row r="63" spans="1:169" s="119" customFormat="1" x14ac:dyDescent="0.2">
      <c r="A63" s="94" t="s">
        <v>119</v>
      </c>
      <c r="B63" s="123" t="s">
        <v>120</v>
      </c>
      <c r="C63" s="115">
        <v>249000</v>
      </c>
      <c r="D63" s="115">
        <v>36000</v>
      </c>
      <c r="E63" s="116">
        <v>84196</v>
      </c>
      <c r="F63" s="116">
        <v>34552</v>
      </c>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c r="AS63" s="117"/>
      <c r="AT63" s="117"/>
      <c r="AU63" s="117"/>
      <c r="AV63" s="117"/>
      <c r="AW63" s="117"/>
      <c r="AX63" s="117"/>
      <c r="AY63" s="117"/>
      <c r="AZ63" s="117"/>
      <c r="BA63" s="117"/>
      <c r="BB63" s="117"/>
      <c r="BC63" s="117"/>
      <c r="BD63" s="117"/>
      <c r="BE63" s="117"/>
      <c r="BF63" s="117"/>
      <c r="BG63" s="117"/>
      <c r="BH63" s="117"/>
      <c r="BI63" s="117"/>
      <c r="BJ63" s="117"/>
      <c r="BK63" s="117"/>
      <c r="BL63" s="117"/>
      <c r="BM63" s="117"/>
      <c r="BN63" s="117"/>
      <c r="BO63" s="117"/>
      <c r="BP63" s="117"/>
      <c r="BQ63" s="117"/>
      <c r="BR63" s="117"/>
      <c r="BS63" s="117"/>
      <c r="BT63" s="117"/>
      <c r="BU63" s="117"/>
      <c r="BV63" s="117"/>
      <c r="BW63" s="117"/>
      <c r="BX63" s="117"/>
      <c r="BY63" s="117"/>
      <c r="BZ63" s="117"/>
      <c r="CA63" s="117"/>
      <c r="CB63" s="117"/>
      <c r="CC63" s="117"/>
      <c r="CD63" s="117"/>
      <c r="CE63" s="117"/>
      <c r="CF63" s="117"/>
      <c r="CG63" s="117"/>
      <c r="CH63" s="117"/>
      <c r="CI63" s="117"/>
      <c r="CJ63" s="117"/>
      <c r="CK63" s="117"/>
      <c r="CL63" s="117"/>
      <c r="CM63" s="117"/>
      <c r="CN63" s="117"/>
      <c r="CO63" s="117"/>
      <c r="CP63" s="117"/>
      <c r="CQ63" s="117"/>
      <c r="CR63" s="117"/>
      <c r="CS63" s="117"/>
      <c r="CT63" s="117"/>
      <c r="CU63" s="117"/>
      <c r="CV63" s="117"/>
      <c r="CW63" s="117"/>
      <c r="CX63" s="117"/>
      <c r="CY63" s="117"/>
      <c r="CZ63" s="117"/>
      <c r="DA63" s="117"/>
      <c r="DB63" s="117"/>
      <c r="DC63" s="117"/>
      <c r="DD63" s="117"/>
      <c r="DE63" s="117"/>
      <c r="DF63" s="117"/>
      <c r="DG63" s="117"/>
      <c r="DH63" s="117"/>
      <c r="DI63" s="117"/>
      <c r="DJ63" s="117"/>
      <c r="DK63" s="117"/>
      <c r="DL63" s="117"/>
      <c r="DM63" s="117"/>
      <c r="DN63" s="117"/>
      <c r="DO63" s="117"/>
      <c r="DP63" s="117"/>
      <c r="DQ63" s="117"/>
      <c r="DR63" s="117"/>
      <c r="DS63" s="117"/>
      <c r="DT63" s="117"/>
      <c r="DU63" s="117"/>
      <c r="DV63" s="117"/>
      <c r="DW63" s="117"/>
      <c r="DX63" s="117"/>
      <c r="DY63" s="117"/>
      <c r="DZ63" s="117"/>
      <c r="EA63" s="117"/>
      <c r="EB63" s="117"/>
      <c r="EC63" s="117"/>
      <c r="ED63" s="117"/>
      <c r="EE63" s="117"/>
      <c r="EF63" s="117"/>
      <c r="EG63" s="117"/>
      <c r="EH63" s="117"/>
      <c r="EI63" s="117"/>
      <c r="EJ63" s="117"/>
      <c r="EK63" s="117"/>
      <c r="EL63" s="117"/>
      <c r="EM63" s="117"/>
      <c r="EN63" s="117"/>
      <c r="EO63" s="117"/>
      <c r="EP63" s="117"/>
      <c r="EQ63" s="117"/>
      <c r="ER63" s="117"/>
      <c r="ES63" s="117"/>
      <c r="ET63" s="117"/>
      <c r="EU63" s="117"/>
      <c r="EV63" s="117"/>
      <c r="EW63" s="117"/>
      <c r="EX63" s="117"/>
      <c r="EY63" s="117"/>
      <c r="EZ63" s="117"/>
      <c r="FA63" s="117"/>
      <c r="FB63" s="117"/>
      <c r="FC63" s="118"/>
      <c r="FD63" s="118"/>
      <c r="FE63" s="118"/>
      <c r="FF63" s="118"/>
      <c r="FG63" s="118"/>
      <c r="FH63" s="118"/>
      <c r="FI63" s="118"/>
      <c r="FJ63" s="118"/>
      <c r="FK63" s="118"/>
      <c r="FL63" s="118"/>
      <c r="FM63" s="118"/>
    </row>
    <row r="64" spans="1:169" x14ac:dyDescent="0.2">
      <c r="A64" s="93" t="s">
        <v>121</v>
      </c>
      <c r="B64" s="17" t="s">
        <v>122</v>
      </c>
      <c r="C64" s="18">
        <f t="shared" ref="C64:F64" si="15">C65</f>
        <v>0</v>
      </c>
      <c r="D64" s="18">
        <f t="shared" si="15"/>
        <v>0</v>
      </c>
      <c r="E64" s="18">
        <f t="shared" si="15"/>
        <v>0</v>
      </c>
      <c r="F64" s="18">
        <f t="shared" si="15"/>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25"/>
      <c r="FB64" s="25"/>
    </row>
    <row r="65" spans="1:158" s="118" customFormat="1" x14ac:dyDescent="0.2">
      <c r="A65" s="94" t="s">
        <v>123</v>
      </c>
      <c r="B65" s="123" t="s">
        <v>124</v>
      </c>
      <c r="C65" s="115">
        <v>0</v>
      </c>
      <c r="D65" s="115">
        <v>0</v>
      </c>
      <c r="E65" s="116">
        <v>0</v>
      </c>
      <c r="F65" s="116">
        <v>0</v>
      </c>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17"/>
      <c r="DG65" s="117"/>
      <c r="DH65" s="117"/>
      <c r="DI65" s="117"/>
      <c r="DJ65" s="117"/>
      <c r="DK65" s="117"/>
      <c r="DL65" s="117"/>
      <c r="DM65" s="117"/>
      <c r="DN65" s="117"/>
      <c r="DO65" s="117"/>
      <c r="DP65" s="117"/>
      <c r="DQ65" s="117"/>
      <c r="DR65" s="117"/>
      <c r="DS65" s="117"/>
      <c r="DT65" s="117"/>
      <c r="DU65" s="117"/>
      <c r="DV65" s="117"/>
      <c r="DW65" s="117"/>
      <c r="DX65" s="117"/>
      <c r="DY65" s="117"/>
      <c r="DZ65" s="117"/>
      <c r="EA65" s="117"/>
      <c r="EB65" s="117"/>
      <c r="EC65" s="117"/>
      <c r="ED65" s="117"/>
      <c r="EE65" s="117"/>
      <c r="EF65" s="117"/>
      <c r="EG65" s="117"/>
      <c r="EH65" s="117"/>
      <c r="EI65" s="117"/>
      <c r="EJ65" s="117"/>
      <c r="EK65" s="117"/>
      <c r="EL65" s="117"/>
      <c r="EM65" s="117"/>
      <c r="EN65" s="117"/>
      <c r="EO65" s="117"/>
      <c r="EP65" s="117"/>
      <c r="EQ65" s="117"/>
      <c r="ER65" s="117"/>
      <c r="ES65" s="117"/>
      <c r="ET65" s="117"/>
      <c r="EU65" s="117"/>
      <c r="EV65" s="117"/>
      <c r="EW65" s="117"/>
      <c r="EX65" s="117"/>
      <c r="EY65" s="117"/>
      <c r="EZ65" s="117"/>
      <c r="FA65" s="117"/>
      <c r="FB65" s="117"/>
    </row>
    <row r="66" spans="1:158" s="6" customFormat="1" x14ac:dyDescent="0.2">
      <c r="A66" s="93" t="s">
        <v>125</v>
      </c>
      <c r="B66" s="17" t="s">
        <v>126</v>
      </c>
      <c r="C66" s="18">
        <f t="shared" ref="C66:F66" si="16">+C67</f>
        <v>78301850</v>
      </c>
      <c r="D66" s="18">
        <f t="shared" si="16"/>
        <v>78301850</v>
      </c>
      <c r="E66" s="18">
        <f t="shared" si="16"/>
        <v>78301850</v>
      </c>
      <c r="F66" s="18">
        <f t="shared" si="16"/>
        <v>78301850</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25"/>
      <c r="FB66" s="25"/>
    </row>
    <row r="67" spans="1:158" s="6" customFormat="1" x14ac:dyDescent="0.2">
      <c r="A67" s="93" t="s">
        <v>127</v>
      </c>
      <c r="B67" s="17" t="s">
        <v>128</v>
      </c>
      <c r="C67" s="18">
        <f t="shared" ref="C67:F67" si="17">+C68+C81</f>
        <v>78301850</v>
      </c>
      <c r="D67" s="18">
        <f t="shared" si="17"/>
        <v>78301850</v>
      </c>
      <c r="E67" s="18">
        <f t="shared" si="17"/>
        <v>78301850</v>
      </c>
      <c r="F67" s="18">
        <f t="shared" si="17"/>
        <v>78301850</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25"/>
      <c r="FB67" s="25"/>
    </row>
    <row r="68" spans="1:158" s="6" customFormat="1" x14ac:dyDescent="0.2">
      <c r="A68" s="93" t="s">
        <v>129</v>
      </c>
      <c r="B68" s="17" t="s">
        <v>130</v>
      </c>
      <c r="C68" s="18">
        <f t="shared" ref="C68:F68" si="18">C69+C70+C71+C72+C74+C75+C76+C77+C73+C78+C79+C80</f>
        <v>78301850</v>
      </c>
      <c r="D68" s="18">
        <f t="shared" si="18"/>
        <v>78301850</v>
      </c>
      <c r="E68" s="18">
        <f t="shared" si="18"/>
        <v>78301850</v>
      </c>
      <c r="F68" s="18">
        <f t="shared" si="18"/>
        <v>78301850</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25"/>
      <c r="FB68" s="25"/>
    </row>
    <row r="69" spans="1:158" s="118" customFormat="1" ht="25.5" x14ac:dyDescent="0.2">
      <c r="A69" s="94" t="s">
        <v>131</v>
      </c>
      <c r="B69" s="123" t="s">
        <v>132</v>
      </c>
      <c r="C69" s="115">
        <v>0</v>
      </c>
      <c r="D69" s="115">
        <v>0</v>
      </c>
      <c r="E69" s="116">
        <v>0</v>
      </c>
      <c r="F69" s="116">
        <v>0</v>
      </c>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17"/>
      <c r="DG69" s="117"/>
      <c r="DH69" s="117"/>
      <c r="DI69" s="117"/>
      <c r="DJ69" s="117"/>
      <c r="DK69" s="117"/>
      <c r="DL69" s="117"/>
      <c r="DM69" s="117"/>
      <c r="DN69" s="117"/>
      <c r="DO69" s="117"/>
      <c r="DP69" s="117"/>
      <c r="DQ69" s="117"/>
      <c r="DR69" s="117"/>
      <c r="DS69" s="117"/>
      <c r="DT69" s="117"/>
      <c r="DU69" s="117"/>
      <c r="DV69" s="117"/>
      <c r="DW69" s="117"/>
      <c r="DX69" s="117"/>
      <c r="DY69" s="117"/>
      <c r="DZ69" s="117"/>
      <c r="EA69" s="117"/>
      <c r="EB69" s="117"/>
      <c r="EC69" s="117"/>
      <c r="ED69" s="117"/>
      <c r="EE69" s="117"/>
      <c r="EF69" s="117"/>
      <c r="EG69" s="117"/>
      <c r="EH69" s="117"/>
      <c r="EI69" s="117"/>
      <c r="EJ69" s="117"/>
      <c r="EK69" s="117"/>
      <c r="EL69" s="117"/>
      <c r="EM69" s="117"/>
      <c r="EN69" s="117"/>
      <c r="EO69" s="117"/>
      <c r="EP69" s="117"/>
      <c r="EQ69" s="117"/>
      <c r="ER69" s="117"/>
      <c r="ES69" s="117"/>
      <c r="ET69" s="117"/>
      <c r="EU69" s="117"/>
      <c r="EV69" s="117"/>
      <c r="EW69" s="117"/>
      <c r="EX69" s="117"/>
      <c r="EY69" s="117"/>
      <c r="EZ69" s="117"/>
      <c r="FA69" s="117"/>
      <c r="FB69" s="117"/>
    </row>
    <row r="70" spans="1:158" s="118" customFormat="1" ht="25.5" x14ac:dyDescent="0.2">
      <c r="A70" s="94" t="s">
        <v>133</v>
      </c>
      <c r="B70" s="123" t="s">
        <v>134</v>
      </c>
      <c r="C70" s="115">
        <v>0</v>
      </c>
      <c r="D70" s="115">
        <v>0</v>
      </c>
      <c r="E70" s="116">
        <v>0</v>
      </c>
      <c r="F70" s="116">
        <v>0</v>
      </c>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17"/>
      <c r="DG70" s="117"/>
      <c r="DH70" s="117"/>
      <c r="DI70" s="117"/>
      <c r="DJ70" s="117"/>
      <c r="DK70" s="117"/>
      <c r="DL70" s="117"/>
      <c r="DM70" s="117"/>
      <c r="DN70" s="117"/>
      <c r="DO70" s="117"/>
      <c r="DP70" s="117"/>
      <c r="DQ70" s="117"/>
      <c r="DR70" s="117"/>
      <c r="DS70" s="117"/>
      <c r="DT70" s="117"/>
      <c r="DU70" s="117"/>
      <c r="DV70" s="117"/>
      <c r="DW70" s="117"/>
      <c r="DX70" s="117"/>
      <c r="DY70" s="117"/>
      <c r="DZ70" s="117"/>
      <c r="EA70" s="117"/>
      <c r="EB70" s="117"/>
      <c r="EC70" s="117"/>
      <c r="ED70" s="117"/>
      <c r="EE70" s="117"/>
      <c r="EF70" s="117"/>
      <c r="EG70" s="117"/>
      <c r="EH70" s="117"/>
      <c r="EI70" s="117"/>
      <c r="EJ70" s="117"/>
      <c r="EK70" s="117"/>
      <c r="EL70" s="117"/>
      <c r="EM70" s="117"/>
      <c r="EN70" s="117"/>
      <c r="EO70" s="117"/>
      <c r="EP70" s="117"/>
      <c r="EQ70" s="117"/>
      <c r="ER70" s="117"/>
      <c r="ES70" s="117"/>
      <c r="ET70" s="117"/>
      <c r="EU70" s="117"/>
      <c r="EV70" s="117"/>
      <c r="EW70" s="117"/>
      <c r="EX70" s="117"/>
      <c r="EY70" s="117"/>
      <c r="EZ70" s="117"/>
      <c r="FA70" s="117"/>
      <c r="FB70" s="117"/>
    </row>
    <row r="71" spans="1:158" s="118" customFormat="1" ht="25.5" x14ac:dyDescent="0.2">
      <c r="A71" s="101" t="s">
        <v>135</v>
      </c>
      <c r="B71" s="123" t="s">
        <v>136</v>
      </c>
      <c r="C71" s="115">
        <v>61874170</v>
      </c>
      <c r="D71" s="115">
        <v>61874170</v>
      </c>
      <c r="E71" s="116">
        <v>61874170</v>
      </c>
      <c r="F71" s="116">
        <v>61874170</v>
      </c>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17"/>
      <c r="DG71" s="117"/>
      <c r="DH71" s="117"/>
      <c r="DI71" s="117"/>
      <c r="DJ71" s="117"/>
      <c r="DK71" s="117"/>
      <c r="DL71" s="117"/>
      <c r="DM71" s="117"/>
      <c r="DN71" s="117"/>
      <c r="DO71" s="117"/>
      <c r="DP71" s="117"/>
      <c r="DQ71" s="117"/>
      <c r="DR71" s="117"/>
      <c r="DS71" s="117"/>
      <c r="DT71" s="117"/>
      <c r="DU71" s="117"/>
      <c r="DV71" s="117"/>
      <c r="DW71" s="117"/>
      <c r="DX71" s="117"/>
      <c r="DY71" s="117"/>
      <c r="DZ71" s="117"/>
      <c r="EA71" s="117"/>
      <c r="EB71" s="117"/>
      <c r="EC71" s="117"/>
      <c r="ED71" s="117"/>
      <c r="EE71" s="117"/>
      <c r="EF71" s="117"/>
      <c r="EG71" s="117"/>
      <c r="EH71" s="117"/>
      <c r="EI71" s="117"/>
      <c r="EJ71" s="117"/>
      <c r="EK71" s="117"/>
      <c r="EL71" s="117"/>
      <c r="EM71" s="117"/>
      <c r="EN71" s="117"/>
      <c r="EO71" s="117"/>
      <c r="EP71" s="117"/>
      <c r="EQ71" s="117"/>
      <c r="ER71" s="117"/>
      <c r="ES71" s="117"/>
      <c r="ET71" s="117"/>
      <c r="EU71" s="117"/>
      <c r="EV71" s="117"/>
      <c r="EW71" s="117"/>
      <c r="EX71" s="117"/>
      <c r="EY71" s="117"/>
      <c r="EZ71" s="117"/>
      <c r="FA71" s="117"/>
      <c r="FB71" s="117"/>
    </row>
    <row r="72" spans="1:158" s="118" customFormat="1" ht="25.5" x14ac:dyDescent="0.2">
      <c r="A72" s="94" t="s">
        <v>137</v>
      </c>
      <c r="B72" s="124" t="s">
        <v>138</v>
      </c>
      <c r="C72" s="115">
        <v>0</v>
      </c>
      <c r="D72" s="115">
        <v>0</v>
      </c>
      <c r="E72" s="116">
        <v>0</v>
      </c>
      <c r="F72" s="116">
        <v>0</v>
      </c>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c r="CF72" s="117"/>
      <c r="CG72" s="117"/>
      <c r="CH72" s="117"/>
      <c r="CI72" s="117"/>
      <c r="CJ72" s="117"/>
      <c r="CK72" s="117"/>
      <c r="CL72" s="117"/>
      <c r="CM72" s="117"/>
      <c r="CN72" s="117"/>
      <c r="CO72" s="117"/>
      <c r="CP72" s="117"/>
      <c r="CQ72" s="117"/>
      <c r="CR72" s="117"/>
      <c r="CS72" s="117"/>
      <c r="CT72" s="117"/>
      <c r="CU72" s="117"/>
      <c r="CV72" s="117"/>
      <c r="CW72" s="117"/>
      <c r="CX72" s="117"/>
      <c r="CY72" s="117"/>
      <c r="CZ72" s="117"/>
      <c r="DA72" s="117"/>
      <c r="DB72" s="117"/>
      <c r="DC72" s="117"/>
      <c r="DD72" s="117"/>
      <c r="DE72" s="117"/>
      <c r="DF72" s="117"/>
      <c r="DG72" s="117"/>
      <c r="DH72" s="117"/>
      <c r="DI72" s="117"/>
      <c r="DJ72" s="117"/>
      <c r="DK72" s="117"/>
      <c r="DL72" s="117"/>
      <c r="DM72" s="117"/>
      <c r="DN72" s="117"/>
      <c r="DO72" s="117"/>
      <c r="DP72" s="117"/>
      <c r="DQ72" s="117"/>
      <c r="DR72" s="117"/>
      <c r="DS72" s="117"/>
      <c r="DT72" s="117"/>
      <c r="DU72" s="117"/>
      <c r="DV72" s="117"/>
      <c r="DW72" s="117"/>
      <c r="DX72" s="117"/>
      <c r="DY72" s="117"/>
      <c r="DZ72" s="117"/>
      <c r="EA72" s="117"/>
      <c r="EB72" s="117"/>
      <c r="EC72" s="117"/>
      <c r="ED72" s="117"/>
      <c r="EE72" s="117"/>
      <c r="EF72" s="117"/>
      <c r="EG72" s="117"/>
      <c r="EH72" s="117"/>
      <c r="EI72" s="117"/>
      <c r="EJ72" s="117"/>
      <c r="EK72" s="117"/>
      <c r="EL72" s="117"/>
      <c r="EM72" s="117"/>
      <c r="EN72" s="117"/>
      <c r="EO72" s="117"/>
      <c r="EP72" s="117"/>
      <c r="EQ72" s="117"/>
      <c r="ER72" s="117"/>
      <c r="ES72" s="117"/>
      <c r="ET72" s="117"/>
      <c r="EU72" s="117"/>
      <c r="EV72" s="117"/>
      <c r="EW72" s="117"/>
      <c r="EX72" s="117"/>
      <c r="EY72" s="117"/>
      <c r="EZ72" s="117"/>
      <c r="FA72" s="117"/>
      <c r="FB72" s="117"/>
    </row>
    <row r="73" spans="1:158" s="118" customFormat="1" x14ac:dyDescent="0.2">
      <c r="A73" s="94" t="s">
        <v>139</v>
      </c>
      <c r="B73" s="124" t="s">
        <v>140</v>
      </c>
      <c r="C73" s="115">
        <v>0</v>
      </c>
      <c r="D73" s="115">
        <v>0</v>
      </c>
      <c r="E73" s="116">
        <v>0</v>
      </c>
      <c r="F73" s="116">
        <v>0</v>
      </c>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17"/>
      <c r="DO73" s="117"/>
      <c r="DP73" s="117"/>
      <c r="DQ73" s="117"/>
      <c r="DR73" s="117"/>
      <c r="DS73" s="117"/>
      <c r="DT73" s="117"/>
      <c r="DU73" s="117"/>
      <c r="DV73" s="117"/>
      <c r="DW73" s="117"/>
      <c r="DX73" s="117"/>
      <c r="DY73" s="117"/>
      <c r="DZ73" s="117"/>
      <c r="EA73" s="117"/>
      <c r="EB73" s="117"/>
      <c r="EC73" s="117"/>
      <c r="ED73" s="117"/>
      <c r="EE73" s="117"/>
      <c r="EF73" s="117"/>
      <c r="EG73" s="117"/>
      <c r="EH73" s="117"/>
      <c r="EI73" s="117"/>
      <c r="EJ73" s="117"/>
      <c r="EK73" s="117"/>
      <c r="EL73" s="117"/>
      <c r="EM73" s="117"/>
      <c r="EN73" s="117"/>
      <c r="EO73" s="117"/>
      <c r="EP73" s="117"/>
      <c r="EQ73" s="117"/>
      <c r="ER73" s="117"/>
      <c r="ES73" s="117"/>
      <c r="ET73" s="117"/>
      <c r="EU73" s="117"/>
      <c r="EV73" s="117"/>
      <c r="EW73" s="117"/>
      <c r="EX73" s="117"/>
      <c r="EY73" s="117"/>
      <c r="EZ73" s="117"/>
      <c r="FA73" s="117"/>
      <c r="FB73" s="117"/>
    </row>
    <row r="74" spans="1:158" s="118" customFormat="1" ht="25.5" x14ac:dyDescent="0.2">
      <c r="A74" s="94" t="s">
        <v>141</v>
      </c>
      <c r="B74" s="124" t="s">
        <v>142</v>
      </c>
      <c r="C74" s="115">
        <v>0</v>
      </c>
      <c r="D74" s="115">
        <v>0</v>
      </c>
      <c r="E74" s="116">
        <v>0</v>
      </c>
      <c r="F74" s="116">
        <v>0</v>
      </c>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17"/>
      <c r="DO74" s="117"/>
      <c r="DP74" s="117"/>
      <c r="DQ74" s="117"/>
      <c r="DR74" s="117"/>
      <c r="DS74" s="117"/>
      <c r="DT74" s="117"/>
      <c r="DU74" s="117"/>
      <c r="DV74" s="117"/>
      <c r="DW74" s="117"/>
      <c r="DX74" s="117"/>
      <c r="DY74" s="117"/>
      <c r="DZ74" s="117"/>
      <c r="EA74" s="117"/>
      <c r="EB74" s="117"/>
      <c r="EC74" s="117"/>
      <c r="ED74" s="117"/>
      <c r="EE74" s="117"/>
      <c r="EF74" s="117"/>
      <c r="EG74" s="117"/>
      <c r="EH74" s="117"/>
      <c r="EI74" s="117"/>
      <c r="EJ74" s="117"/>
      <c r="EK74" s="117"/>
      <c r="EL74" s="117"/>
      <c r="EM74" s="117"/>
      <c r="EN74" s="117"/>
      <c r="EO74" s="117"/>
      <c r="EP74" s="117"/>
      <c r="EQ74" s="117"/>
      <c r="ER74" s="117"/>
      <c r="ES74" s="117"/>
      <c r="ET74" s="117"/>
      <c r="EU74" s="117"/>
      <c r="EV74" s="117"/>
      <c r="EW74" s="117"/>
      <c r="EX74" s="117"/>
      <c r="EY74" s="117"/>
      <c r="EZ74" s="117"/>
      <c r="FA74" s="117"/>
      <c r="FB74" s="117"/>
    </row>
    <row r="75" spans="1:158" s="118" customFormat="1" ht="25.5" x14ac:dyDescent="0.2">
      <c r="A75" s="94" t="s">
        <v>143</v>
      </c>
      <c r="B75" s="124" t="s">
        <v>144</v>
      </c>
      <c r="C75" s="115">
        <v>0</v>
      </c>
      <c r="D75" s="115">
        <v>0</v>
      </c>
      <c r="E75" s="116">
        <v>0</v>
      </c>
      <c r="F75" s="116">
        <v>0</v>
      </c>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17"/>
      <c r="DO75" s="117"/>
      <c r="DP75" s="117"/>
      <c r="DQ75" s="117"/>
      <c r="DR75" s="117"/>
      <c r="DS75" s="117"/>
      <c r="DT75" s="117"/>
      <c r="DU75" s="117"/>
      <c r="DV75" s="117"/>
      <c r="DW75" s="117"/>
      <c r="DX75" s="117"/>
      <c r="DY75" s="117"/>
      <c r="DZ75" s="117"/>
      <c r="EA75" s="117"/>
      <c r="EB75" s="117"/>
      <c r="EC75" s="117"/>
      <c r="ED75" s="117"/>
      <c r="EE75" s="117"/>
      <c r="EF75" s="117"/>
      <c r="EG75" s="117"/>
      <c r="EH75" s="117"/>
      <c r="EI75" s="117"/>
      <c r="EJ75" s="117"/>
      <c r="EK75" s="117"/>
      <c r="EL75" s="117"/>
      <c r="EM75" s="117"/>
      <c r="EN75" s="117"/>
      <c r="EO75" s="117"/>
      <c r="EP75" s="117"/>
      <c r="EQ75" s="117"/>
      <c r="ER75" s="117"/>
      <c r="ES75" s="117"/>
      <c r="ET75" s="117"/>
      <c r="EU75" s="117"/>
      <c r="EV75" s="117"/>
      <c r="EW75" s="117"/>
      <c r="EX75" s="117"/>
      <c r="EY75" s="117"/>
      <c r="EZ75" s="117"/>
      <c r="FA75" s="117"/>
      <c r="FB75" s="117"/>
    </row>
    <row r="76" spans="1:158" s="118" customFormat="1" ht="25.5" x14ac:dyDescent="0.2">
      <c r="A76" s="94" t="s">
        <v>145</v>
      </c>
      <c r="B76" s="124" t="s">
        <v>146</v>
      </c>
      <c r="C76" s="115">
        <v>0</v>
      </c>
      <c r="D76" s="115">
        <v>0</v>
      </c>
      <c r="E76" s="116">
        <v>0</v>
      </c>
      <c r="F76" s="116">
        <v>0</v>
      </c>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17"/>
      <c r="AN76" s="117"/>
      <c r="AO76" s="117"/>
      <c r="AP76" s="117"/>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c r="DN76" s="117"/>
      <c r="DO76" s="117"/>
      <c r="DP76" s="117"/>
      <c r="DQ76" s="117"/>
      <c r="DR76" s="117"/>
      <c r="DS76" s="117"/>
      <c r="DT76" s="117"/>
      <c r="DU76" s="117"/>
      <c r="DV76" s="117"/>
      <c r="DW76" s="117"/>
      <c r="DX76" s="117"/>
      <c r="DY76" s="117"/>
      <c r="DZ76" s="117"/>
      <c r="EA76" s="117"/>
      <c r="EB76" s="117"/>
      <c r="EC76" s="117"/>
      <c r="ED76" s="117"/>
      <c r="EE76" s="117"/>
      <c r="EF76" s="117"/>
      <c r="EG76" s="117"/>
      <c r="EH76" s="117"/>
      <c r="EI76" s="117"/>
      <c r="EJ76" s="117"/>
      <c r="EK76" s="117"/>
      <c r="EL76" s="117"/>
      <c r="EM76" s="117"/>
      <c r="EN76" s="117"/>
      <c r="EO76" s="117"/>
      <c r="EP76" s="117"/>
      <c r="EQ76" s="117"/>
      <c r="ER76" s="117"/>
      <c r="ES76" s="117"/>
      <c r="ET76" s="117"/>
      <c r="EU76" s="117"/>
      <c r="EV76" s="117"/>
      <c r="EW76" s="117"/>
      <c r="EX76" s="117"/>
      <c r="EY76" s="117"/>
      <c r="EZ76" s="117"/>
      <c r="FA76" s="117"/>
      <c r="FB76" s="117"/>
    </row>
    <row r="77" spans="1:158" s="118" customFormat="1" ht="51" x14ac:dyDescent="0.2">
      <c r="A77" s="94" t="s">
        <v>147</v>
      </c>
      <c r="B77" s="124" t="s">
        <v>148</v>
      </c>
      <c r="C77" s="115">
        <v>0</v>
      </c>
      <c r="D77" s="115">
        <v>0</v>
      </c>
      <c r="E77" s="116">
        <v>0</v>
      </c>
      <c r="F77" s="116">
        <v>0</v>
      </c>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c r="DN77" s="117"/>
      <c r="DO77" s="117"/>
      <c r="DP77" s="117"/>
      <c r="DQ77" s="117"/>
      <c r="DR77" s="117"/>
      <c r="DS77" s="117"/>
      <c r="DT77" s="117"/>
      <c r="DU77" s="117"/>
      <c r="DV77" s="117"/>
      <c r="DW77" s="117"/>
      <c r="DX77" s="117"/>
      <c r="DY77" s="117"/>
      <c r="DZ77" s="117"/>
      <c r="EA77" s="117"/>
      <c r="EB77" s="117"/>
      <c r="EC77" s="117"/>
      <c r="ED77" s="117"/>
      <c r="EE77" s="117"/>
      <c r="EF77" s="117"/>
      <c r="EG77" s="117"/>
      <c r="EH77" s="117"/>
      <c r="EI77" s="117"/>
      <c r="EJ77" s="117"/>
      <c r="EK77" s="117"/>
      <c r="EL77" s="117"/>
      <c r="EM77" s="117"/>
      <c r="EN77" s="117"/>
      <c r="EO77" s="117"/>
      <c r="EP77" s="117"/>
      <c r="EQ77" s="117"/>
      <c r="ER77" s="117"/>
      <c r="ES77" s="117"/>
      <c r="ET77" s="117"/>
      <c r="EU77" s="117"/>
      <c r="EV77" s="117"/>
      <c r="EW77" s="117"/>
      <c r="EX77" s="117"/>
      <c r="EY77" s="117"/>
      <c r="EZ77" s="117"/>
      <c r="FA77" s="117"/>
      <c r="FB77" s="117"/>
    </row>
    <row r="78" spans="1:158" s="118" customFormat="1" ht="25.5" x14ac:dyDescent="0.2">
      <c r="A78" s="94" t="s">
        <v>149</v>
      </c>
      <c r="B78" s="124" t="s">
        <v>150</v>
      </c>
      <c r="C78" s="115">
        <v>5248600</v>
      </c>
      <c r="D78" s="115">
        <v>5248600</v>
      </c>
      <c r="E78" s="116">
        <v>5248600</v>
      </c>
      <c r="F78" s="116">
        <v>5248600</v>
      </c>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c r="DN78" s="117"/>
      <c r="DO78" s="117"/>
      <c r="DP78" s="117"/>
      <c r="DQ78" s="117"/>
      <c r="DR78" s="117"/>
      <c r="DS78" s="117"/>
      <c r="DT78" s="117"/>
      <c r="DU78" s="117"/>
      <c r="DV78" s="117"/>
      <c r="DW78" s="117"/>
      <c r="DX78" s="117"/>
      <c r="DY78" s="117"/>
      <c r="DZ78" s="117"/>
      <c r="EA78" s="117"/>
      <c r="EB78" s="117"/>
      <c r="EC78" s="117"/>
      <c r="ED78" s="117"/>
      <c r="EE78" s="117"/>
      <c r="EF78" s="117"/>
      <c r="EG78" s="117"/>
      <c r="EH78" s="117"/>
      <c r="EI78" s="117"/>
      <c r="EJ78" s="117"/>
      <c r="EK78" s="117"/>
      <c r="EL78" s="117"/>
      <c r="EM78" s="117"/>
      <c r="EN78" s="117"/>
      <c r="EO78" s="117"/>
      <c r="EP78" s="117"/>
      <c r="EQ78" s="117"/>
      <c r="ER78" s="117"/>
      <c r="ES78" s="117"/>
      <c r="ET78" s="117"/>
      <c r="EU78" s="117"/>
      <c r="EV78" s="117"/>
      <c r="EW78" s="117"/>
      <c r="EX78" s="117"/>
      <c r="EY78" s="117"/>
      <c r="EZ78" s="117"/>
      <c r="FA78" s="117"/>
      <c r="FB78" s="117"/>
    </row>
    <row r="79" spans="1:158" s="118" customFormat="1" ht="25.5" x14ac:dyDescent="0.2">
      <c r="A79" s="94" t="s">
        <v>151</v>
      </c>
      <c r="B79" s="124" t="s">
        <v>152</v>
      </c>
      <c r="C79" s="115">
        <v>0</v>
      </c>
      <c r="D79" s="115">
        <v>0</v>
      </c>
      <c r="E79" s="116">
        <v>0</v>
      </c>
      <c r="F79" s="116">
        <v>0</v>
      </c>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c r="CF79" s="117"/>
      <c r="CG79" s="117"/>
      <c r="CH79" s="117"/>
      <c r="CI79" s="117"/>
      <c r="CJ79" s="117"/>
      <c r="CK79" s="117"/>
      <c r="CL79" s="117"/>
      <c r="CM79" s="117"/>
      <c r="CN79" s="117"/>
      <c r="CO79" s="117"/>
      <c r="CP79" s="117"/>
      <c r="CQ79" s="117"/>
      <c r="CR79" s="117"/>
      <c r="CS79" s="117"/>
      <c r="CT79" s="117"/>
      <c r="CU79" s="117"/>
      <c r="CV79" s="117"/>
      <c r="CW79" s="117"/>
      <c r="CX79" s="117"/>
      <c r="CY79" s="117"/>
      <c r="CZ79" s="117"/>
      <c r="DA79" s="117"/>
      <c r="DB79" s="117"/>
      <c r="DC79" s="117"/>
      <c r="DD79" s="117"/>
      <c r="DE79" s="117"/>
      <c r="DF79" s="117"/>
      <c r="DG79" s="117"/>
      <c r="DH79" s="117"/>
      <c r="DI79" s="117"/>
      <c r="DJ79" s="117"/>
      <c r="DK79" s="117"/>
      <c r="DL79" s="117"/>
      <c r="DM79" s="117"/>
      <c r="DN79" s="117"/>
      <c r="DO79" s="117"/>
      <c r="DP79" s="117"/>
      <c r="DQ79" s="117"/>
      <c r="DR79" s="117"/>
      <c r="DS79" s="117"/>
      <c r="DT79" s="117"/>
      <c r="DU79" s="117"/>
      <c r="DV79" s="117"/>
      <c r="DW79" s="117"/>
      <c r="DX79" s="117"/>
      <c r="DY79" s="117"/>
      <c r="DZ79" s="117"/>
      <c r="EA79" s="117"/>
      <c r="EB79" s="117"/>
      <c r="EC79" s="117"/>
      <c r="ED79" s="117"/>
      <c r="EE79" s="117"/>
      <c r="EF79" s="117"/>
      <c r="EG79" s="117"/>
      <c r="EH79" s="117"/>
      <c r="EI79" s="117"/>
      <c r="EJ79" s="117"/>
      <c r="EK79" s="117"/>
      <c r="EL79" s="117"/>
      <c r="EM79" s="117"/>
      <c r="EN79" s="117"/>
      <c r="EO79" s="117"/>
      <c r="EP79" s="117"/>
      <c r="EQ79" s="117"/>
      <c r="ER79" s="117"/>
      <c r="ES79" s="117"/>
      <c r="ET79" s="117"/>
      <c r="EU79" s="117"/>
      <c r="EV79" s="117"/>
      <c r="EW79" s="117"/>
      <c r="EX79" s="117"/>
      <c r="EY79" s="117"/>
      <c r="EZ79" s="117"/>
      <c r="FA79" s="117"/>
      <c r="FB79" s="117"/>
    </row>
    <row r="80" spans="1:158" s="118" customFormat="1" ht="51" x14ac:dyDescent="0.2">
      <c r="A80" s="94" t="s">
        <v>153</v>
      </c>
      <c r="B80" s="124" t="s">
        <v>154</v>
      </c>
      <c r="C80" s="115">
        <v>11179080</v>
      </c>
      <c r="D80" s="115">
        <v>11179080</v>
      </c>
      <c r="E80" s="116">
        <v>11179080</v>
      </c>
      <c r="F80" s="116">
        <v>11179080</v>
      </c>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7"/>
      <c r="CO80" s="117"/>
      <c r="CP80" s="117"/>
      <c r="CQ80" s="117"/>
      <c r="CR80" s="117"/>
      <c r="CS80" s="117"/>
      <c r="CT80" s="117"/>
      <c r="CU80" s="117"/>
      <c r="CV80" s="117"/>
      <c r="CW80" s="117"/>
      <c r="CX80" s="117"/>
      <c r="CY80" s="117"/>
      <c r="CZ80" s="117"/>
      <c r="DA80" s="117"/>
      <c r="DB80" s="117"/>
      <c r="DC80" s="117"/>
      <c r="DD80" s="117"/>
      <c r="DE80" s="117"/>
      <c r="DF80" s="117"/>
      <c r="DG80" s="117"/>
      <c r="DH80" s="117"/>
      <c r="DI80" s="117"/>
      <c r="DJ80" s="117"/>
      <c r="DK80" s="117"/>
      <c r="DL80" s="117"/>
      <c r="DM80" s="117"/>
      <c r="DN80" s="117"/>
      <c r="DO80" s="117"/>
      <c r="DP80" s="117"/>
      <c r="DQ80" s="117"/>
      <c r="DR80" s="117"/>
      <c r="DS80" s="117"/>
      <c r="DT80" s="117"/>
      <c r="DU80" s="117"/>
      <c r="DV80" s="117"/>
      <c r="DW80" s="117"/>
      <c r="DX80" s="117"/>
      <c r="DY80" s="117"/>
      <c r="DZ80" s="117"/>
      <c r="EA80" s="117"/>
      <c r="EB80" s="117"/>
      <c r="EC80" s="117"/>
      <c r="ED80" s="117"/>
      <c r="EE80" s="117"/>
      <c r="EF80" s="117"/>
      <c r="EG80" s="117"/>
      <c r="EH80" s="117"/>
      <c r="EI80" s="117"/>
      <c r="EJ80" s="117"/>
      <c r="EK80" s="117"/>
      <c r="EL80" s="117"/>
      <c r="EM80" s="117"/>
      <c r="EN80" s="117"/>
      <c r="EO80" s="117"/>
      <c r="EP80" s="117"/>
      <c r="EQ80" s="117"/>
      <c r="ER80" s="117"/>
      <c r="ES80" s="117"/>
      <c r="ET80" s="117"/>
      <c r="EU80" s="117"/>
      <c r="EV80" s="117"/>
      <c r="EW80" s="117"/>
      <c r="EX80" s="117"/>
      <c r="EY80" s="117"/>
      <c r="EZ80" s="117"/>
      <c r="FA80" s="117"/>
      <c r="FB80" s="117"/>
    </row>
    <row r="81" spans="1:169" x14ac:dyDescent="0.2">
      <c r="A81" s="93" t="s">
        <v>155</v>
      </c>
      <c r="B81" s="17" t="s">
        <v>156</v>
      </c>
      <c r="C81" s="18">
        <f t="shared" ref="C81:F81" si="19">+C82+C83+C84+C85+C86+C87+C88+C89</f>
        <v>0</v>
      </c>
      <c r="D81" s="18">
        <f t="shared" si="19"/>
        <v>0</v>
      </c>
      <c r="E81" s="18">
        <f t="shared" si="19"/>
        <v>0</v>
      </c>
      <c r="F81" s="18">
        <f t="shared" si="19"/>
        <v>0</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25"/>
      <c r="FB81" s="25"/>
    </row>
    <row r="82" spans="1:169" s="119" customFormat="1" ht="25.5" x14ac:dyDescent="0.2">
      <c r="A82" s="94" t="s">
        <v>157</v>
      </c>
      <c r="B82" s="98" t="s">
        <v>158</v>
      </c>
      <c r="C82" s="115">
        <v>0</v>
      </c>
      <c r="D82" s="115">
        <v>0</v>
      </c>
      <c r="E82" s="116">
        <v>0</v>
      </c>
      <c r="F82" s="116">
        <v>0</v>
      </c>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17"/>
      <c r="DG82" s="117"/>
      <c r="DH82" s="117"/>
      <c r="DI82" s="117"/>
      <c r="DJ82" s="117"/>
      <c r="DK82" s="117"/>
      <c r="DL82" s="117"/>
      <c r="DM82" s="117"/>
      <c r="DN82" s="117"/>
      <c r="DO82" s="117"/>
      <c r="DP82" s="117"/>
      <c r="DQ82" s="117"/>
      <c r="DR82" s="117"/>
      <c r="DS82" s="117"/>
      <c r="DT82" s="117"/>
      <c r="DU82" s="117"/>
      <c r="DV82" s="117"/>
      <c r="DW82" s="117"/>
      <c r="DX82" s="117"/>
      <c r="DY82" s="117"/>
      <c r="DZ82" s="117"/>
      <c r="EA82" s="117"/>
      <c r="EB82" s="117"/>
      <c r="EC82" s="117"/>
      <c r="ED82" s="117"/>
      <c r="EE82" s="117"/>
      <c r="EF82" s="117"/>
      <c r="EG82" s="117"/>
      <c r="EH82" s="117"/>
      <c r="EI82" s="117"/>
      <c r="EJ82" s="117"/>
      <c r="EK82" s="117"/>
      <c r="EL82" s="117"/>
      <c r="EM82" s="117"/>
      <c r="EN82" s="117"/>
      <c r="EO82" s="117"/>
      <c r="EP82" s="117"/>
      <c r="EQ82" s="117"/>
      <c r="ER82" s="117"/>
      <c r="ES82" s="117"/>
      <c r="ET82" s="117"/>
      <c r="EU82" s="117"/>
      <c r="EV82" s="117"/>
      <c r="EW82" s="117"/>
      <c r="EX82" s="117"/>
      <c r="EY82" s="117"/>
      <c r="EZ82" s="117"/>
      <c r="FA82" s="117"/>
      <c r="FB82" s="117"/>
      <c r="FC82" s="118"/>
      <c r="FD82" s="118"/>
      <c r="FE82" s="118"/>
      <c r="FF82" s="118"/>
      <c r="FG82" s="118"/>
      <c r="FH82" s="118"/>
      <c r="FI82" s="118"/>
      <c r="FJ82" s="118"/>
      <c r="FK82" s="118"/>
      <c r="FL82" s="118"/>
      <c r="FM82" s="118"/>
    </row>
    <row r="83" spans="1:169" s="119" customFormat="1" ht="25.5" x14ac:dyDescent="0.2">
      <c r="A83" s="94" t="s">
        <v>159</v>
      </c>
      <c r="B83" s="125" t="s">
        <v>138</v>
      </c>
      <c r="C83" s="115">
        <v>0</v>
      </c>
      <c r="D83" s="115">
        <v>0</v>
      </c>
      <c r="E83" s="116">
        <v>0</v>
      </c>
      <c r="F83" s="116">
        <v>0</v>
      </c>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c r="DN83" s="117"/>
      <c r="DO83" s="117"/>
      <c r="DP83" s="117"/>
      <c r="DQ83" s="117"/>
      <c r="DR83" s="117"/>
      <c r="DS83" s="117"/>
      <c r="DT83" s="117"/>
      <c r="DU83" s="117"/>
      <c r="DV83" s="117"/>
      <c r="DW83" s="117"/>
      <c r="DX83" s="117"/>
      <c r="DY83" s="117"/>
      <c r="DZ83" s="117"/>
      <c r="EA83" s="117"/>
      <c r="EB83" s="117"/>
      <c r="EC83" s="117"/>
      <c r="ED83" s="117"/>
      <c r="EE83" s="117"/>
      <c r="EF83" s="117"/>
      <c r="EG83" s="117"/>
      <c r="EH83" s="117"/>
      <c r="EI83" s="117"/>
      <c r="EJ83" s="117"/>
      <c r="EK83" s="117"/>
      <c r="EL83" s="117"/>
      <c r="EM83" s="117"/>
      <c r="EN83" s="117"/>
      <c r="EO83" s="117"/>
      <c r="EP83" s="117"/>
      <c r="EQ83" s="117"/>
      <c r="ER83" s="117"/>
      <c r="ES83" s="117"/>
      <c r="ET83" s="117"/>
      <c r="EU83" s="117"/>
      <c r="EV83" s="117"/>
      <c r="EW83" s="117"/>
      <c r="EX83" s="117"/>
      <c r="EY83" s="117"/>
      <c r="EZ83" s="117"/>
      <c r="FA83" s="117"/>
      <c r="FB83" s="117"/>
      <c r="FC83" s="118"/>
      <c r="FD83" s="118"/>
      <c r="FE83" s="118"/>
      <c r="FF83" s="118"/>
      <c r="FG83" s="118"/>
      <c r="FH83" s="118"/>
      <c r="FI83" s="118"/>
      <c r="FJ83" s="118"/>
      <c r="FK83" s="118"/>
      <c r="FL83" s="118"/>
      <c r="FM83" s="118"/>
    </row>
    <row r="84" spans="1:169" s="119" customFormat="1" ht="38.25" x14ac:dyDescent="0.2">
      <c r="A84" s="94" t="s">
        <v>160</v>
      </c>
      <c r="B84" s="98" t="s">
        <v>161</v>
      </c>
      <c r="C84" s="115">
        <v>0</v>
      </c>
      <c r="D84" s="115">
        <v>0</v>
      </c>
      <c r="E84" s="116">
        <v>0</v>
      </c>
      <c r="F84" s="116">
        <v>0</v>
      </c>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c r="CF84" s="117"/>
      <c r="CG84" s="117"/>
      <c r="CH84" s="117"/>
      <c r="CI84" s="117"/>
      <c r="CJ84" s="117"/>
      <c r="CK84" s="117"/>
      <c r="CL84" s="117"/>
      <c r="CM84" s="117"/>
      <c r="CN84" s="117"/>
      <c r="CO84" s="117"/>
      <c r="CP84" s="117"/>
      <c r="CQ84" s="117"/>
      <c r="CR84" s="117"/>
      <c r="CS84" s="117"/>
      <c r="CT84" s="117"/>
      <c r="CU84" s="117"/>
      <c r="CV84" s="117"/>
      <c r="CW84" s="117"/>
      <c r="CX84" s="117"/>
      <c r="CY84" s="117"/>
      <c r="CZ84" s="117"/>
      <c r="DA84" s="117"/>
      <c r="DB84" s="117"/>
      <c r="DC84" s="117"/>
      <c r="DD84" s="117"/>
      <c r="DE84" s="117"/>
      <c r="DF84" s="117"/>
      <c r="DG84" s="117"/>
      <c r="DH84" s="117"/>
      <c r="DI84" s="117"/>
      <c r="DJ84" s="117"/>
      <c r="DK84" s="117"/>
      <c r="DL84" s="117"/>
      <c r="DM84" s="117"/>
      <c r="DN84" s="117"/>
      <c r="DO84" s="117"/>
      <c r="DP84" s="117"/>
      <c r="DQ84" s="117"/>
      <c r="DR84" s="117"/>
      <c r="DS84" s="117"/>
      <c r="DT84" s="117"/>
      <c r="DU84" s="117"/>
      <c r="DV84" s="117"/>
      <c r="DW84" s="117"/>
      <c r="DX84" s="117"/>
      <c r="DY84" s="117"/>
      <c r="DZ84" s="117"/>
      <c r="EA84" s="117"/>
      <c r="EB84" s="117"/>
      <c r="EC84" s="117"/>
      <c r="ED84" s="117"/>
      <c r="EE84" s="117"/>
      <c r="EF84" s="117"/>
      <c r="EG84" s="117"/>
      <c r="EH84" s="117"/>
      <c r="EI84" s="117"/>
      <c r="EJ84" s="117"/>
      <c r="EK84" s="117"/>
      <c r="EL84" s="117"/>
      <c r="EM84" s="117"/>
      <c r="EN84" s="117"/>
      <c r="EO84" s="117"/>
      <c r="EP84" s="117"/>
      <c r="EQ84" s="117"/>
      <c r="ER84" s="117"/>
      <c r="ES84" s="117"/>
      <c r="ET84" s="117"/>
      <c r="EU84" s="117"/>
      <c r="EV84" s="117"/>
      <c r="EW84" s="117"/>
      <c r="EX84" s="117"/>
      <c r="EY84" s="117"/>
      <c r="EZ84" s="117"/>
      <c r="FA84" s="117"/>
      <c r="FB84" s="117"/>
      <c r="FC84" s="118"/>
      <c r="FD84" s="118"/>
      <c r="FE84" s="118"/>
      <c r="FF84" s="118"/>
      <c r="FG84" s="118"/>
      <c r="FH84" s="118"/>
      <c r="FI84" s="118"/>
      <c r="FJ84" s="118"/>
      <c r="FK84" s="118"/>
      <c r="FL84" s="118"/>
      <c r="FM84" s="118"/>
    </row>
    <row r="85" spans="1:169" s="119" customFormat="1" ht="38.25" x14ac:dyDescent="0.2">
      <c r="A85" s="94" t="s">
        <v>162</v>
      </c>
      <c r="B85" s="98" t="s">
        <v>163</v>
      </c>
      <c r="C85" s="115">
        <v>0</v>
      </c>
      <c r="D85" s="115">
        <v>0</v>
      </c>
      <c r="E85" s="116">
        <v>0</v>
      </c>
      <c r="F85" s="116">
        <v>0</v>
      </c>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7"/>
      <c r="BR85" s="117"/>
      <c r="BS85" s="117"/>
      <c r="BT85" s="117"/>
      <c r="BU85" s="117"/>
      <c r="BV85" s="117"/>
      <c r="BW85" s="117"/>
      <c r="BX85" s="117"/>
      <c r="BY85" s="117"/>
      <c r="BZ85" s="117"/>
      <c r="CA85" s="117"/>
      <c r="CB85" s="117"/>
      <c r="CC85" s="117"/>
      <c r="CD85" s="117"/>
      <c r="CE85" s="117"/>
      <c r="CF85" s="117"/>
      <c r="CG85" s="117"/>
      <c r="CH85" s="117"/>
      <c r="CI85" s="117"/>
      <c r="CJ85" s="117"/>
      <c r="CK85" s="117"/>
      <c r="CL85" s="117"/>
      <c r="CM85" s="117"/>
      <c r="CN85" s="117"/>
      <c r="CO85" s="117"/>
      <c r="CP85" s="117"/>
      <c r="CQ85" s="117"/>
      <c r="CR85" s="117"/>
      <c r="CS85" s="117"/>
      <c r="CT85" s="117"/>
      <c r="CU85" s="117"/>
      <c r="CV85" s="117"/>
      <c r="CW85" s="117"/>
      <c r="CX85" s="117"/>
      <c r="CY85" s="117"/>
      <c r="CZ85" s="117"/>
      <c r="DA85" s="117"/>
      <c r="DB85" s="117"/>
      <c r="DC85" s="117"/>
      <c r="DD85" s="117"/>
      <c r="DE85" s="117"/>
      <c r="DF85" s="117"/>
      <c r="DG85" s="117"/>
      <c r="DH85" s="117"/>
      <c r="DI85" s="117"/>
      <c r="DJ85" s="117"/>
      <c r="DK85" s="117"/>
      <c r="DL85" s="117"/>
      <c r="DM85" s="117"/>
      <c r="DN85" s="117"/>
      <c r="DO85" s="117"/>
      <c r="DP85" s="117"/>
      <c r="DQ85" s="117"/>
      <c r="DR85" s="117"/>
      <c r="DS85" s="117"/>
      <c r="DT85" s="117"/>
      <c r="DU85" s="117"/>
      <c r="DV85" s="117"/>
      <c r="DW85" s="117"/>
      <c r="DX85" s="117"/>
      <c r="DY85" s="117"/>
      <c r="DZ85" s="117"/>
      <c r="EA85" s="117"/>
      <c r="EB85" s="117"/>
      <c r="EC85" s="117"/>
      <c r="ED85" s="117"/>
      <c r="EE85" s="117"/>
      <c r="EF85" s="117"/>
      <c r="EG85" s="117"/>
      <c r="EH85" s="117"/>
      <c r="EI85" s="117"/>
      <c r="EJ85" s="117"/>
      <c r="EK85" s="117"/>
      <c r="EL85" s="117"/>
      <c r="EM85" s="117"/>
      <c r="EN85" s="117"/>
      <c r="EO85" s="117"/>
      <c r="EP85" s="117"/>
      <c r="EQ85" s="117"/>
      <c r="ER85" s="117"/>
      <c r="ES85" s="117"/>
      <c r="ET85" s="117"/>
      <c r="EU85" s="117"/>
      <c r="EV85" s="117"/>
      <c r="EW85" s="117"/>
      <c r="EX85" s="117"/>
      <c r="EY85" s="117"/>
      <c r="EZ85" s="117"/>
      <c r="FA85" s="117"/>
      <c r="FB85" s="117"/>
      <c r="FC85" s="118"/>
      <c r="FD85" s="118"/>
      <c r="FE85" s="118"/>
      <c r="FF85" s="118"/>
      <c r="FG85" s="118"/>
      <c r="FH85" s="118"/>
      <c r="FI85" s="118"/>
      <c r="FJ85" s="118"/>
      <c r="FK85" s="118"/>
      <c r="FL85" s="118"/>
      <c r="FM85" s="118"/>
    </row>
    <row r="86" spans="1:169" s="119" customFormat="1" ht="25.5" x14ac:dyDescent="0.2">
      <c r="A86" s="94" t="s">
        <v>164</v>
      </c>
      <c r="B86" s="98" t="s">
        <v>142</v>
      </c>
      <c r="C86" s="115">
        <v>0</v>
      </c>
      <c r="D86" s="115">
        <v>0</v>
      </c>
      <c r="E86" s="116">
        <v>0</v>
      </c>
      <c r="F86" s="116">
        <v>0</v>
      </c>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7"/>
      <c r="BR86" s="117"/>
      <c r="BS86" s="117"/>
      <c r="BT86" s="117"/>
      <c r="BU86" s="117"/>
      <c r="BV86" s="117"/>
      <c r="BW86" s="117"/>
      <c r="BX86" s="117"/>
      <c r="BY86" s="117"/>
      <c r="BZ86" s="117"/>
      <c r="CA86" s="117"/>
      <c r="CB86" s="117"/>
      <c r="CC86" s="117"/>
      <c r="CD86" s="117"/>
      <c r="CE86" s="117"/>
      <c r="CF86" s="117"/>
      <c r="CG86" s="117"/>
      <c r="CH86" s="117"/>
      <c r="CI86" s="117"/>
      <c r="CJ86" s="117"/>
      <c r="CK86" s="117"/>
      <c r="CL86" s="117"/>
      <c r="CM86" s="117"/>
      <c r="CN86" s="117"/>
      <c r="CO86" s="117"/>
      <c r="CP86" s="117"/>
      <c r="CQ86" s="117"/>
      <c r="CR86" s="117"/>
      <c r="CS86" s="117"/>
      <c r="CT86" s="117"/>
      <c r="CU86" s="117"/>
      <c r="CV86" s="117"/>
      <c r="CW86" s="117"/>
      <c r="CX86" s="117"/>
      <c r="CY86" s="117"/>
      <c r="CZ86" s="117"/>
      <c r="DA86" s="117"/>
      <c r="DB86" s="117"/>
      <c r="DC86" s="117"/>
      <c r="DD86" s="117"/>
      <c r="DE86" s="117"/>
      <c r="DF86" s="117"/>
      <c r="DG86" s="117"/>
      <c r="DH86" s="117"/>
      <c r="DI86" s="117"/>
      <c r="DJ86" s="117"/>
      <c r="DK86" s="117"/>
      <c r="DL86" s="117"/>
      <c r="DM86" s="117"/>
      <c r="DN86" s="117"/>
      <c r="DO86" s="117"/>
      <c r="DP86" s="117"/>
      <c r="DQ86" s="117"/>
      <c r="DR86" s="117"/>
      <c r="DS86" s="117"/>
      <c r="DT86" s="117"/>
      <c r="DU86" s="117"/>
      <c r="DV86" s="117"/>
      <c r="DW86" s="117"/>
      <c r="DX86" s="117"/>
      <c r="DY86" s="117"/>
      <c r="DZ86" s="117"/>
      <c r="EA86" s="117"/>
      <c r="EB86" s="117"/>
      <c r="EC86" s="117"/>
      <c r="ED86" s="117"/>
      <c r="EE86" s="117"/>
      <c r="EF86" s="117"/>
      <c r="EG86" s="117"/>
      <c r="EH86" s="117"/>
      <c r="EI86" s="117"/>
      <c r="EJ86" s="117"/>
      <c r="EK86" s="117"/>
      <c r="EL86" s="117"/>
      <c r="EM86" s="117"/>
      <c r="EN86" s="117"/>
      <c r="EO86" s="117"/>
      <c r="EP86" s="117"/>
      <c r="EQ86" s="117"/>
      <c r="ER86" s="117"/>
      <c r="ES86" s="117"/>
      <c r="ET86" s="117"/>
      <c r="EU86" s="117"/>
      <c r="EV86" s="117"/>
      <c r="EW86" s="117"/>
      <c r="EX86" s="117"/>
      <c r="EY86" s="117"/>
      <c r="EZ86" s="117"/>
      <c r="FA86" s="117"/>
      <c r="FB86" s="117"/>
      <c r="FC86" s="118"/>
      <c r="FD86" s="118"/>
      <c r="FE86" s="118"/>
      <c r="FF86" s="118"/>
      <c r="FG86" s="118"/>
      <c r="FH86" s="118"/>
      <c r="FI86" s="118"/>
      <c r="FJ86" s="118"/>
      <c r="FK86" s="118"/>
      <c r="FL86" s="118"/>
      <c r="FM86" s="118"/>
    </row>
    <row r="87" spans="1:169" s="119" customFormat="1" x14ac:dyDescent="0.2">
      <c r="A87" s="98" t="s">
        <v>165</v>
      </c>
      <c r="B87" s="126" t="s">
        <v>166</v>
      </c>
      <c r="C87" s="115">
        <v>0</v>
      </c>
      <c r="D87" s="115">
        <v>0</v>
      </c>
      <c r="E87" s="116">
        <v>0</v>
      </c>
      <c r="F87" s="116">
        <v>0</v>
      </c>
      <c r="G87" s="118"/>
      <c r="H87" s="118"/>
      <c r="I87" s="118"/>
      <c r="J87" s="118"/>
      <c r="K87" s="118"/>
      <c r="L87" s="118"/>
      <c r="M87" s="118"/>
      <c r="N87" s="118"/>
      <c r="O87" s="118"/>
      <c r="P87" s="118"/>
      <c r="Q87" s="118"/>
      <c r="R87" s="118"/>
      <c r="S87" s="118"/>
      <c r="T87" s="118"/>
      <c r="U87" s="118"/>
      <c r="V87" s="118"/>
      <c r="W87" s="118"/>
      <c r="X87" s="118"/>
      <c r="Y87" s="118"/>
      <c r="Z87" s="118"/>
      <c r="AA87" s="118"/>
      <c r="AB87" s="118"/>
      <c r="AC87" s="118"/>
      <c r="AD87" s="118"/>
      <c r="AE87" s="118"/>
      <c r="AF87" s="118"/>
      <c r="AG87" s="118"/>
      <c r="AH87" s="118"/>
      <c r="AI87" s="118"/>
      <c r="AJ87" s="118"/>
      <c r="AK87" s="118"/>
      <c r="AL87" s="118"/>
      <c r="AM87" s="117"/>
      <c r="AN87" s="118"/>
      <c r="AO87" s="118"/>
      <c r="AP87" s="118"/>
      <c r="AQ87" s="118"/>
      <c r="AR87" s="118"/>
      <c r="AS87" s="118"/>
      <c r="AT87" s="118"/>
      <c r="AU87" s="118"/>
      <c r="AV87" s="118"/>
      <c r="AW87" s="118"/>
      <c r="AX87" s="118"/>
      <c r="AY87" s="118"/>
      <c r="AZ87" s="118"/>
      <c r="BA87" s="118"/>
      <c r="BB87" s="118"/>
      <c r="BC87" s="118"/>
      <c r="BD87" s="118"/>
      <c r="BE87" s="118"/>
      <c r="BF87" s="118"/>
      <c r="BG87" s="118"/>
      <c r="BH87" s="118"/>
      <c r="BI87" s="118"/>
      <c r="BJ87" s="118"/>
      <c r="BK87" s="118"/>
      <c r="BL87" s="118"/>
      <c r="BM87" s="117"/>
      <c r="BN87" s="117"/>
      <c r="BO87" s="117"/>
      <c r="BP87" s="118"/>
      <c r="BQ87" s="118"/>
      <c r="BR87" s="118"/>
      <c r="BS87" s="118"/>
      <c r="BT87" s="118"/>
      <c r="BU87" s="118"/>
      <c r="BV87" s="118"/>
      <c r="BW87" s="118"/>
      <c r="BX87" s="118"/>
      <c r="BY87" s="118"/>
      <c r="BZ87" s="118"/>
      <c r="CA87" s="118"/>
      <c r="CB87" s="118"/>
      <c r="CC87" s="118"/>
      <c r="CD87" s="118"/>
      <c r="CE87" s="118"/>
      <c r="CF87" s="118"/>
      <c r="CG87" s="117"/>
      <c r="CH87" s="118"/>
      <c r="CI87" s="118"/>
      <c r="CJ87" s="118"/>
      <c r="CK87" s="118"/>
      <c r="CL87" s="118"/>
      <c r="CM87" s="118"/>
      <c r="CN87" s="118"/>
      <c r="CO87" s="118"/>
      <c r="CP87" s="118"/>
      <c r="CQ87" s="118"/>
      <c r="CR87" s="118"/>
      <c r="CS87" s="118"/>
      <c r="CT87" s="118"/>
      <c r="CU87" s="118"/>
      <c r="CV87" s="118"/>
      <c r="CW87" s="118"/>
      <c r="CX87" s="118"/>
      <c r="CY87" s="118"/>
      <c r="CZ87" s="118"/>
      <c r="DA87" s="118"/>
      <c r="DB87" s="118"/>
      <c r="DC87" s="118"/>
      <c r="DD87" s="118"/>
      <c r="DE87" s="118"/>
      <c r="DF87" s="118"/>
      <c r="DG87" s="118"/>
      <c r="DH87" s="118"/>
      <c r="DI87" s="118"/>
      <c r="DJ87" s="118"/>
      <c r="DK87" s="118"/>
      <c r="DL87" s="118"/>
      <c r="DM87" s="118"/>
      <c r="DN87" s="118"/>
      <c r="DO87" s="118"/>
      <c r="DP87" s="118"/>
      <c r="DQ87" s="118"/>
      <c r="DR87" s="118"/>
      <c r="DS87" s="118"/>
      <c r="DT87" s="118"/>
      <c r="DU87" s="118"/>
      <c r="DV87" s="118"/>
      <c r="DW87" s="118"/>
      <c r="DX87" s="118"/>
      <c r="DY87" s="118"/>
      <c r="DZ87" s="118"/>
      <c r="EA87" s="118"/>
      <c r="EB87" s="118"/>
      <c r="EC87" s="118"/>
      <c r="ED87" s="118"/>
      <c r="EE87" s="118"/>
      <c r="EF87" s="118"/>
      <c r="EG87" s="118"/>
      <c r="EH87" s="118"/>
      <c r="EI87" s="118"/>
      <c r="EJ87" s="118"/>
      <c r="EK87" s="118"/>
      <c r="EL87" s="118"/>
      <c r="EM87" s="118"/>
      <c r="EN87" s="118"/>
      <c r="EO87" s="118"/>
      <c r="EP87" s="118"/>
      <c r="EQ87" s="118"/>
      <c r="ER87" s="118"/>
      <c r="ES87" s="118"/>
      <c r="ET87" s="118"/>
      <c r="EU87" s="118"/>
      <c r="EV87" s="118"/>
      <c r="EW87" s="118"/>
      <c r="EX87" s="118"/>
      <c r="EY87" s="118"/>
      <c r="EZ87" s="118"/>
      <c r="FA87" s="118"/>
      <c r="FB87" s="118"/>
      <c r="FC87" s="118"/>
      <c r="FD87" s="118"/>
      <c r="FE87" s="118"/>
      <c r="FF87" s="118"/>
      <c r="FG87" s="118"/>
      <c r="FH87" s="118"/>
      <c r="FI87" s="118"/>
      <c r="FJ87" s="118"/>
      <c r="FK87" s="118"/>
      <c r="FL87" s="118"/>
      <c r="FM87" s="118"/>
    </row>
    <row r="88" spans="1:169" s="119" customFormat="1" ht="63.75" x14ac:dyDescent="0.2">
      <c r="A88" s="98" t="s">
        <v>167</v>
      </c>
      <c r="B88" s="127" t="s">
        <v>168</v>
      </c>
      <c r="C88" s="115">
        <v>0</v>
      </c>
      <c r="D88" s="115">
        <v>0</v>
      </c>
      <c r="E88" s="116">
        <v>0</v>
      </c>
      <c r="F88" s="116">
        <v>0</v>
      </c>
      <c r="G88" s="118"/>
      <c r="H88" s="118"/>
      <c r="I88" s="118"/>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c r="BB88" s="118"/>
      <c r="BC88" s="118"/>
      <c r="BD88" s="118"/>
      <c r="BE88" s="118"/>
      <c r="BF88" s="118"/>
      <c r="BG88" s="118"/>
      <c r="BH88" s="118"/>
      <c r="BI88" s="118"/>
      <c r="BJ88" s="118"/>
      <c r="BK88" s="118"/>
      <c r="BL88" s="118"/>
      <c r="BM88" s="117"/>
      <c r="BN88" s="117"/>
      <c r="BO88" s="117"/>
      <c r="BP88" s="118"/>
      <c r="BQ88" s="118"/>
      <c r="BR88" s="118"/>
      <c r="BS88" s="118"/>
      <c r="BT88" s="118"/>
      <c r="BU88" s="118"/>
      <c r="BV88" s="118"/>
      <c r="BW88" s="118"/>
      <c r="BX88" s="118"/>
      <c r="BY88" s="118"/>
      <c r="BZ88" s="118"/>
      <c r="CA88" s="118"/>
      <c r="CB88" s="118"/>
      <c r="CC88" s="118"/>
      <c r="CD88" s="118"/>
      <c r="CE88" s="118"/>
      <c r="CF88" s="118"/>
      <c r="CG88" s="117"/>
      <c r="CH88" s="118"/>
      <c r="CI88" s="118"/>
      <c r="CJ88" s="118"/>
      <c r="CK88" s="118"/>
      <c r="CL88" s="118"/>
      <c r="CM88" s="118"/>
      <c r="CN88" s="118"/>
      <c r="CO88" s="118"/>
      <c r="CP88" s="118"/>
      <c r="CQ88" s="118"/>
      <c r="CR88" s="118"/>
      <c r="CS88" s="118"/>
      <c r="CT88" s="118"/>
      <c r="CU88" s="118"/>
      <c r="CV88" s="118"/>
      <c r="CW88" s="118"/>
      <c r="CX88" s="118"/>
      <c r="CY88" s="118"/>
      <c r="CZ88" s="118"/>
      <c r="DA88" s="118"/>
      <c r="DB88" s="118"/>
      <c r="DC88" s="118"/>
      <c r="DD88" s="118"/>
      <c r="DE88" s="118"/>
      <c r="DF88" s="118"/>
      <c r="DG88" s="118"/>
      <c r="DH88" s="118"/>
      <c r="DI88" s="118"/>
      <c r="DJ88" s="118"/>
      <c r="DK88" s="118"/>
      <c r="DL88" s="118"/>
      <c r="DM88" s="118"/>
      <c r="DN88" s="118"/>
      <c r="DO88" s="118"/>
      <c r="DP88" s="118"/>
      <c r="DQ88" s="118"/>
      <c r="DR88" s="118"/>
      <c r="DS88" s="118"/>
      <c r="DT88" s="118"/>
      <c r="DU88" s="118"/>
      <c r="DV88" s="118"/>
      <c r="DW88" s="118"/>
      <c r="DX88" s="118"/>
      <c r="DY88" s="118"/>
      <c r="DZ88" s="118"/>
      <c r="EA88" s="118"/>
      <c r="EB88" s="118"/>
      <c r="EC88" s="118"/>
      <c r="ED88" s="118"/>
      <c r="EE88" s="118"/>
      <c r="EF88" s="118"/>
      <c r="EG88" s="118"/>
      <c r="EH88" s="118"/>
      <c r="EI88" s="118"/>
      <c r="EJ88" s="118"/>
      <c r="EK88" s="118"/>
      <c r="EL88" s="118"/>
      <c r="EM88" s="118"/>
      <c r="EN88" s="118"/>
      <c r="EO88" s="118"/>
      <c r="EP88" s="118"/>
      <c r="EQ88" s="118"/>
      <c r="ER88" s="118"/>
      <c r="ES88" s="118"/>
      <c r="ET88" s="118"/>
      <c r="EU88" s="118"/>
      <c r="EV88" s="118"/>
      <c r="EW88" s="118"/>
      <c r="EX88" s="118"/>
      <c r="EY88" s="118"/>
      <c r="EZ88" s="118"/>
      <c r="FA88" s="118"/>
      <c r="FB88" s="118"/>
      <c r="FC88" s="118"/>
      <c r="FD88" s="118"/>
      <c r="FE88" s="118"/>
      <c r="FF88" s="118"/>
      <c r="FG88" s="118"/>
      <c r="FH88" s="118"/>
      <c r="FI88" s="118"/>
      <c r="FJ88" s="118"/>
      <c r="FK88" s="118"/>
      <c r="FL88" s="118"/>
      <c r="FM88" s="118"/>
    </row>
    <row r="89" spans="1:169" s="119" customFormat="1" ht="25.5" x14ac:dyDescent="0.2">
      <c r="A89" s="98" t="s">
        <v>169</v>
      </c>
      <c r="B89" s="128" t="s">
        <v>170</v>
      </c>
      <c r="C89" s="115">
        <v>0</v>
      </c>
      <c r="D89" s="115">
        <v>0</v>
      </c>
      <c r="E89" s="116">
        <v>0</v>
      </c>
      <c r="F89" s="116">
        <v>0</v>
      </c>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c r="BB89" s="118"/>
      <c r="BC89" s="118"/>
      <c r="BD89" s="118"/>
      <c r="BE89" s="118"/>
      <c r="BF89" s="118"/>
      <c r="BG89" s="118"/>
      <c r="BH89" s="118"/>
      <c r="BI89" s="118"/>
      <c r="BJ89" s="118"/>
      <c r="BK89" s="118"/>
      <c r="BL89" s="118"/>
      <c r="BM89" s="117"/>
      <c r="BN89" s="117"/>
      <c r="BO89" s="117"/>
      <c r="BP89" s="118"/>
      <c r="BQ89" s="118"/>
      <c r="BR89" s="118"/>
      <c r="BS89" s="118"/>
      <c r="BT89" s="118"/>
      <c r="BU89" s="118"/>
      <c r="BV89" s="118"/>
      <c r="BW89" s="118"/>
      <c r="BX89" s="118"/>
      <c r="BY89" s="118"/>
      <c r="BZ89" s="118"/>
      <c r="CA89" s="118"/>
      <c r="CB89" s="118"/>
      <c r="CC89" s="118"/>
      <c r="CD89" s="118"/>
      <c r="CE89" s="118"/>
      <c r="CF89" s="118"/>
      <c r="CG89" s="117"/>
      <c r="CH89" s="118"/>
      <c r="CI89" s="118"/>
      <c r="CJ89" s="118"/>
      <c r="CK89" s="118"/>
      <c r="CL89" s="118"/>
      <c r="CM89" s="118"/>
      <c r="CN89" s="118"/>
      <c r="CO89" s="118"/>
      <c r="CP89" s="118"/>
      <c r="CQ89" s="118"/>
      <c r="CR89" s="118"/>
      <c r="CS89" s="118"/>
      <c r="CT89" s="118"/>
      <c r="CU89" s="118"/>
      <c r="CV89" s="118"/>
      <c r="CW89" s="118"/>
      <c r="CX89" s="118"/>
      <c r="CY89" s="118"/>
      <c r="CZ89" s="118"/>
      <c r="DA89" s="118"/>
      <c r="DB89" s="118"/>
      <c r="DC89" s="118"/>
      <c r="DD89" s="118"/>
      <c r="DE89" s="118"/>
      <c r="DF89" s="118"/>
      <c r="DG89" s="118"/>
      <c r="DH89" s="118"/>
      <c r="DI89" s="118"/>
      <c r="DJ89" s="118"/>
      <c r="DK89" s="118"/>
      <c r="DL89" s="118"/>
      <c r="DM89" s="118"/>
      <c r="DN89" s="118"/>
      <c r="DO89" s="118"/>
      <c r="DP89" s="118"/>
      <c r="DQ89" s="118"/>
      <c r="DR89" s="118"/>
      <c r="DS89" s="118"/>
      <c r="DT89" s="118"/>
      <c r="DU89" s="118"/>
      <c r="DV89" s="118"/>
      <c r="DW89" s="118"/>
      <c r="DX89" s="118"/>
      <c r="DY89" s="118"/>
      <c r="DZ89" s="118"/>
      <c r="EA89" s="118"/>
      <c r="EB89" s="118"/>
      <c r="EC89" s="118"/>
      <c r="ED89" s="118"/>
      <c r="EE89" s="118"/>
      <c r="EF89" s="118"/>
      <c r="EG89" s="118"/>
      <c r="EH89" s="118"/>
      <c r="EI89" s="118"/>
      <c r="EJ89" s="118"/>
      <c r="EK89" s="118"/>
      <c r="EL89" s="118"/>
      <c r="EM89" s="118"/>
      <c r="EN89" s="118"/>
      <c r="EO89" s="118"/>
      <c r="EP89" s="118"/>
      <c r="EQ89" s="118"/>
      <c r="ER89" s="118"/>
      <c r="ES89" s="118"/>
      <c r="ET89" s="118"/>
      <c r="EU89" s="118"/>
      <c r="EV89" s="118"/>
      <c r="EW89" s="118"/>
      <c r="EX89" s="118"/>
      <c r="EY89" s="118"/>
      <c r="EZ89" s="118"/>
      <c r="FA89" s="118"/>
      <c r="FB89" s="118"/>
      <c r="FC89" s="118"/>
      <c r="FD89" s="118"/>
      <c r="FE89" s="118"/>
      <c r="FF89" s="118"/>
      <c r="FG89" s="118"/>
      <c r="FH89" s="118"/>
      <c r="FI89" s="118"/>
      <c r="FJ89" s="118"/>
      <c r="FK89" s="118"/>
      <c r="FL89" s="118"/>
      <c r="FM89" s="118"/>
    </row>
    <row r="90" spans="1:169" ht="38.25" x14ac:dyDescent="0.2">
      <c r="A90" s="19" t="s">
        <v>171</v>
      </c>
      <c r="B90" s="26" t="s">
        <v>172</v>
      </c>
      <c r="C90" s="21">
        <f t="shared" ref="C90:F90" si="20">C93+C91</f>
        <v>0</v>
      </c>
      <c r="D90" s="21">
        <f t="shared" si="20"/>
        <v>0</v>
      </c>
      <c r="E90" s="21">
        <f t="shared" si="20"/>
        <v>0</v>
      </c>
      <c r="F90" s="21">
        <f t="shared" si="20"/>
        <v>0</v>
      </c>
      <c r="BM90" s="25"/>
      <c r="BN90" s="25"/>
      <c r="BO90" s="25"/>
      <c r="CG90" s="25"/>
    </row>
    <row r="91" spans="1:169" s="119" customFormat="1" x14ac:dyDescent="0.2">
      <c r="A91" s="98" t="s">
        <v>173</v>
      </c>
      <c r="B91" s="128" t="s">
        <v>174</v>
      </c>
      <c r="C91" s="115">
        <f t="shared" ref="C91:F91" si="21">C92</f>
        <v>0</v>
      </c>
      <c r="D91" s="115">
        <f t="shared" si="21"/>
        <v>0</v>
      </c>
      <c r="E91" s="115">
        <f t="shared" si="21"/>
        <v>0</v>
      </c>
      <c r="F91" s="115">
        <f t="shared" si="21"/>
        <v>0</v>
      </c>
      <c r="G91" s="118"/>
      <c r="H91" s="118"/>
      <c r="I91" s="118"/>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7"/>
      <c r="BN91" s="117"/>
      <c r="BO91" s="117"/>
      <c r="BP91" s="118"/>
      <c r="BQ91" s="118"/>
      <c r="BR91" s="118"/>
      <c r="BS91" s="118"/>
      <c r="BT91" s="118"/>
      <c r="BU91" s="118"/>
      <c r="BV91" s="118"/>
      <c r="BW91" s="118"/>
      <c r="BX91" s="118"/>
      <c r="BY91" s="118"/>
      <c r="BZ91" s="118"/>
      <c r="CA91" s="118"/>
      <c r="CB91" s="118"/>
      <c r="CC91" s="118"/>
      <c r="CD91" s="118"/>
      <c r="CE91" s="118"/>
      <c r="CF91" s="118"/>
      <c r="CG91" s="117"/>
      <c r="CH91" s="118"/>
      <c r="CI91" s="118"/>
      <c r="CJ91" s="118"/>
      <c r="CK91" s="118"/>
      <c r="CL91" s="118"/>
      <c r="CM91" s="118"/>
      <c r="CN91" s="118"/>
      <c r="CO91" s="118"/>
      <c r="CP91" s="118"/>
      <c r="CQ91" s="118"/>
      <c r="CR91" s="118"/>
      <c r="CS91" s="118"/>
      <c r="CT91" s="118"/>
      <c r="CU91" s="118"/>
      <c r="CV91" s="118"/>
      <c r="CW91" s="118"/>
      <c r="CX91" s="118"/>
      <c r="CY91" s="118"/>
      <c r="CZ91" s="118"/>
      <c r="DA91" s="118"/>
      <c r="DB91" s="118"/>
      <c r="DC91" s="118"/>
      <c r="DD91" s="118"/>
      <c r="DE91" s="118"/>
      <c r="DF91" s="118"/>
      <c r="DG91" s="118"/>
      <c r="DH91" s="118"/>
      <c r="DI91" s="118"/>
      <c r="DJ91" s="118"/>
      <c r="DK91" s="118"/>
      <c r="DL91" s="118"/>
      <c r="DM91" s="118"/>
      <c r="DN91" s="118"/>
      <c r="DO91" s="118"/>
      <c r="DP91" s="118"/>
      <c r="DQ91" s="118"/>
      <c r="DR91" s="118"/>
      <c r="DS91" s="118"/>
      <c r="DT91" s="118"/>
      <c r="DU91" s="118"/>
      <c r="DV91" s="118"/>
      <c r="DW91" s="118"/>
      <c r="DX91" s="118"/>
      <c r="DY91" s="118"/>
      <c r="DZ91" s="118"/>
      <c r="EA91" s="118"/>
      <c r="EB91" s="118"/>
      <c r="EC91" s="118"/>
      <c r="ED91" s="118"/>
      <c r="EE91" s="118"/>
      <c r="EF91" s="118"/>
      <c r="EG91" s="118"/>
      <c r="EH91" s="118"/>
      <c r="EI91" s="118"/>
      <c r="EJ91" s="118"/>
      <c r="EK91" s="118"/>
      <c r="EL91" s="118"/>
      <c r="EM91" s="118"/>
      <c r="EN91" s="118"/>
      <c r="EO91" s="118"/>
      <c r="EP91" s="118"/>
      <c r="EQ91" s="118"/>
      <c r="ER91" s="118"/>
      <c r="ES91" s="118"/>
      <c r="ET91" s="118"/>
      <c r="EU91" s="118"/>
      <c r="EV91" s="118"/>
      <c r="EW91" s="118"/>
      <c r="EX91" s="118"/>
      <c r="EY91" s="118"/>
      <c r="EZ91" s="118"/>
      <c r="FA91" s="118"/>
      <c r="FB91" s="118"/>
      <c r="FC91" s="118"/>
      <c r="FD91" s="118"/>
      <c r="FE91" s="118"/>
      <c r="FF91" s="118"/>
      <c r="FG91" s="118"/>
      <c r="FH91" s="118"/>
      <c r="FI91" s="118"/>
      <c r="FJ91" s="118"/>
      <c r="FK91" s="118"/>
      <c r="FL91" s="118"/>
      <c r="FM91" s="118"/>
    </row>
    <row r="92" spans="1:169" s="119" customFormat="1" x14ac:dyDescent="0.2">
      <c r="A92" s="98" t="s">
        <v>175</v>
      </c>
      <c r="B92" s="128" t="s">
        <v>176</v>
      </c>
      <c r="C92" s="115">
        <v>0</v>
      </c>
      <c r="D92" s="115">
        <v>0</v>
      </c>
      <c r="E92" s="115">
        <v>0</v>
      </c>
      <c r="F92" s="115">
        <v>0</v>
      </c>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7"/>
      <c r="BN92" s="117"/>
      <c r="BO92" s="117"/>
      <c r="BP92" s="118"/>
      <c r="BQ92" s="118"/>
      <c r="BR92" s="118"/>
      <c r="BS92" s="118"/>
      <c r="BT92" s="118"/>
      <c r="BU92" s="118"/>
      <c r="BV92" s="118"/>
      <c r="BW92" s="118"/>
      <c r="BX92" s="118"/>
      <c r="BY92" s="118"/>
      <c r="BZ92" s="118"/>
      <c r="CA92" s="118"/>
      <c r="CB92" s="118"/>
      <c r="CC92" s="118"/>
      <c r="CD92" s="118"/>
      <c r="CE92" s="118"/>
      <c r="CF92" s="118"/>
      <c r="CG92" s="117"/>
      <c r="CH92" s="118"/>
      <c r="CI92" s="118"/>
      <c r="CJ92" s="118"/>
      <c r="CK92" s="118"/>
      <c r="CL92" s="118"/>
      <c r="CM92" s="118"/>
      <c r="CN92" s="118"/>
      <c r="CO92" s="118"/>
      <c r="CP92" s="118"/>
      <c r="CQ92" s="118"/>
      <c r="CR92" s="118"/>
      <c r="CS92" s="118"/>
      <c r="CT92" s="118"/>
      <c r="CU92" s="118"/>
      <c r="CV92" s="118"/>
      <c r="CW92" s="118"/>
      <c r="CX92" s="118"/>
      <c r="CY92" s="118"/>
      <c r="CZ92" s="118"/>
      <c r="DA92" s="118"/>
      <c r="DB92" s="118"/>
      <c r="DC92" s="118"/>
      <c r="DD92" s="118"/>
      <c r="DE92" s="118"/>
      <c r="DF92" s="118"/>
      <c r="DG92" s="118"/>
      <c r="DH92" s="118"/>
      <c r="DI92" s="118"/>
      <c r="DJ92" s="118"/>
      <c r="DK92" s="118"/>
      <c r="DL92" s="118"/>
      <c r="DM92" s="118"/>
      <c r="DN92" s="118"/>
      <c r="DO92" s="118"/>
      <c r="DP92" s="118"/>
      <c r="DQ92" s="118"/>
      <c r="DR92" s="118"/>
      <c r="DS92" s="118"/>
      <c r="DT92" s="118"/>
      <c r="DU92" s="118"/>
      <c r="DV92" s="118"/>
      <c r="DW92" s="118"/>
      <c r="DX92" s="118"/>
      <c r="DY92" s="118"/>
      <c r="DZ92" s="118"/>
      <c r="EA92" s="118"/>
      <c r="EB92" s="118"/>
      <c r="EC92" s="118"/>
      <c r="ED92" s="118"/>
      <c r="EE92" s="118"/>
      <c r="EF92" s="118"/>
      <c r="EG92" s="118"/>
      <c r="EH92" s="118"/>
      <c r="EI92" s="118"/>
      <c r="EJ92" s="118"/>
      <c r="EK92" s="118"/>
      <c r="EL92" s="118"/>
      <c r="EM92" s="118"/>
      <c r="EN92" s="118"/>
      <c r="EO92" s="118"/>
      <c r="EP92" s="118"/>
      <c r="EQ92" s="118"/>
      <c r="ER92" s="118"/>
      <c r="ES92" s="118"/>
      <c r="ET92" s="118"/>
      <c r="EU92" s="118"/>
      <c r="EV92" s="118"/>
      <c r="EW92" s="118"/>
      <c r="EX92" s="118"/>
      <c r="EY92" s="118"/>
      <c r="EZ92" s="118"/>
      <c r="FA92" s="118"/>
      <c r="FB92" s="118"/>
      <c r="FC92" s="118"/>
      <c r="FD92" s="118"/>
      <c r="FE92" s="118"/>
      <c r="FF92" s="118"/>
      <c r="FG92" s="118"/>
      <c r="FH92" s="118"/>
      <c r="FI92" s="118"/>
      <c r="FJ92" s="118"/>
      <c r="FK92" s="118"/>
      <c r="FL92" s="118"/>
      <c r="FM92" s="118"/>
    </row>
    <row r="93" spans="1:169" s="119" customFormat="1" x14ac:dyDescent="0.2">
      <c r="A93" s="98" t="s">
        <v>177</v>
      </c>
      <c r="B93" s="128" t="s">
        <v>178</v>
      </c>
      <c r="C93" s="115">
        <f t="shared" ref="C93:F93" si="22">C94</f>
        <v>0</v>
      </c>
      <c r="D93" s="115">
        <f t="shared" si="22"/>
        <v>0</v>
      </c>
      <c r="E93" s="115">
        <f t="shared" si="22"/>
        <v>0</v>
      </c>
      <c r="F93" s="115">
        <f t="shared" si="22"/>
        <v>0</v>
      </c>
      <c r="G93" s="118"/>
      <c r="H93" s="118"/>
      <c r="I93" s="118"/>
      <c r="J93" s="118"/>
      <c r="K93" s="118"/>
      <c r="L93" s="118"/>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118"/>
      <c r="AO93" s="118"/>
      <c r="AP93" s="118"/>
      <c r="AQ93" s="118"/>
      <c r="AR93" s="118"/>
      <c r="AS93" s="118"/>
      <c r="AT93" s="118"/>
      <c r="AU93" s="118"/>
      <c r="AV93" s="118"/>
      <c r="AW93" s="118"/>
      <c r="AX93" s="118"/>
      <c r="AY93" s="118"/>
      <c r="AZ93" s="118"/>
      <c r="BA93" s="118"/>
      <c r="BB93" s="118"/>
      <c r="BC93" s="118"/>
      <c r="BD93" s="118"/>
      <c r="BE93" s="118"/>
      <c r="BF93" s="118"/>
      <c r="BG93" s="118"/>
      <c r="BH93" s="118"/>
      <c r="BI93" s="118"/>
      <c r="BJ93" s="118"/>
      <c r="BK93" s="118"/>
      <c r="BL93" s="118"/>
      <c r="BM93" s="117"/>
      <c r="BN93" s="117"/>
      <c r="BO93" s="117"/>
      <c r="BP93" s="118"/>
      <c r="BQ93" s="118"/>
      <c r="BR93" s="118"/>
      <c r="BS93" s="118"/>
      <c r="BT93" s="118"/>
      <c r="BU93" s="118"/>
      <c r="BV93" s="118"/>
      <c r="BW93" s="118"/>
      <c r="BX93" s="118"/>
      <c r="BY93" s="118"/>
      <c r="BZ93" s="118"/>
      <c r="CA93" s="118"/>
      <c r="CB93" s="118"/>
      <c r="CC93" s="118"/>
      <c r="CD93" s="118"/>
      <c r="CE93" s="118"/>
      <c r="CF93" s="118"/>
      <c r="CG93" s="117"/>
      <c r="CH93" s="118"/>
      <c r="CI93" s="118"/>
      <c r="CJ93" s="118"/>
      <c r="CK93" s="118"/>
      <c r="CL93" s="118"/>
      <c r="CM93" s="118"/>
      <c r="CN93" s="118"/>
      <c r="CO93" s="118"/>
      <c r="CP93" s="118"/>
      <c r="CQ93" s="118"/>
      <c r="CR93" s="118"/>
      <c r="CS93" s="118"/>
      <c r="CT93" s="118"/>
      <c r="CU93" s="118"/>
      <c r="CV93" s="118"/>
      <c r="CW93" s="118"/>
      <c r="CX93" s="118"/>
      <c r="CY93" s="118"/>
      <c r="CZ93" s="118"/>
      <c r="DA93" s="118"/>
      <c r="DB93" s="118"/>
      <c r="DC93" s="118"/>
      <c r="DD93" s="118"/>
      <c r="DE93" s="118"/>
      <c r="DF93" s="118"/>
      <c r="DG93" s="118"/>
      <c r="DH93" s="118"/>
      <c r="DI93" s="118"/>
      <c r="DJ93" s="118"/>
      <c r="DK93" s="118"/>
      <c r="DL93" s="118"/>
      <c r="DM93" s="118"/>
      <c r="DN93" s="118"/>
      <c r="DO93" s="118"/>
      <c r="DP93" s="118"/>
      <c r="DQ93" s="118"/>
      <c r="DR93" s="118"/>
      <c r="DS93" s="118"/>
      <c r="DT93" s="118"/>
      <c r="DU93" s="118"/>
      <c r="DV93" s="118"/>
      <c r="DW93" s="118"/>
      <c r="DX93" s="118"/>
      <c r="DY93" s="118"/>
      <c r="DZ93" s="118"/>
      <c r="EA93" s="118"/>
      <c r="EB93" s="118"/>
      <c r="EC93" s="118"/>
      <c r="ED93" s="118"/>
      <c r="EE93" s="118"/>
      <c r="EF93" s="118"/>
      <c r="EG93" s="118"/>
      <c r="EH93" s="118"/>
      <c r="EI93" s="118"/>
      <c r="EJ93" s="118"/>
      <c r="EK93" s="118"/>
      <c r="EL93" s="118"/>
      <c r="EM93" s="118"/>
      <c r="EN93" s="118"/>
      <c r="EO93" s="118"/>
      <c r="EP93" s="118"/>
      <c r="EQ93" s="118"/>
      <c r="ER93" s="118"/>
      <c r="ES93" s="118"/>
      <c r="ET93" s="118"/>
      <c r="EU93" s="118"/>
      <c r="EV93" s="118"/>
      <c r="EW93" s="118"/>
      <c r="EX93" s="118"/>
      <c r="EY93" s="118"/>
      <c r="EZ93" s="118"/>
      <c r="FA93" s="118"/>
      <c r="FB93" s="118"/>
      <c r="FC93" s="118"/>
      <c r="FD93" s="118"/>
      <c r="FE93" s="118"/>
      <c r="FF93" s="118"/>
      <c r="FG93" s="118"/>
      <c r="FH93" s="118"/>
      <c r="FI93" s="118"/>
      <c r="FJ93" s="118"/>
      <c r="FK93" s="118"/>
      <c r="FL93" s="118"/>
      <c r="FM93" s="118"/>
    </row>
    <row r="94" spans="1:169" s="119" customFormat="1" x14ac:dyDescent="0.2">
      <c r="A94" s="98" t="s">
        <v>179</v>
      </c>
      <c r="B94" s="128" t="s">
        <v>180</v>
      </c>
      <c r="C94" s="115">
        <v>0</v>
      </c>
      <c r="D94" s="115">
        <v>0</v>
      </c>
      <c r="E94" s="116">
        <v>0</v>
      </c>
      <c r="F94" s="116">
        <v>0</v>
      </c>
      <c r="G94" s="118"/>
      <c r="H94" s="118"/>
      <c r="I94" s="118"/>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7"/>
      <c r="BN94" s="117"/>
      <c r="BO94" s="117"/>
      <c r="BP94" s="118"/>
      <c r="BQ94" s="118"/>
      <c r="BR94" s="118"/>
      <c r="BS94" s="118"/>
      <c r="BT94" s="118"/>
      <c r="BU94" s="118"/>
      <c r="BV94" s="118"/>
      <c r="BW94" s="118"/>
      <c r="BX94" s="118"/>
      <c r="BY94" s="118"/>
      <c r="BZ94" s="118"/>
      <c r="CA94" s="118"/>
      <c r="CB94" s="118"/>
      <c r="CC94" s="118"/>
      <c r="CD94" s="118"/>
      <c r="CE94" s="118"/>
      <c r="CF94" s="118"/>
      <c r="CG94" s="117"/>
      <c r="CH94" s="118"/>
      <c r="CI94" s="118"/>
      <c r="CJ94" s="118"/>
      <c r="CK94" s="118"/>
      <c r="CL94" s="118"/>
      <c r="CM94" s="118"/>
      <c r="CN94" s="118"/>
      <c r="CO94" s="118"/>
      <c r="CP94" s="118"/>
      <c r="CQ94" s="118"/>
      <c r="CR94" s="118"/>
      <c r="CS94" s="118"/>
      <c r="CT94" s="118"/>
      <c r="CU94" s="118"/>
      <c r="CV94" s="118"/>
      <c r="CW94" s="118"/>
      <c r="CX94" s="118"/>
      <c r="CY94" s="118"/>
      <c r="CZ94" s="118"/>
      <c r="DA94" s="118"/>
      <c r="DB94" s="118"/>
      <c r="DC94" s="118"/>
      <c r="DD94" s="118"/>
      <c r="DE94" s="118"/>
      <c r="DF94" s="118"/>
      <c r="DG94" s="118"/>
      <c r="DH94" s="118"/>
      <c r="DI94" s="118"/>
      <c r="DJ94" s="118"/>
      <c r="DK94" s="118"/>
      <c r="DL94" s="118"/>
      <c r="DM94" s="118"/>
      <c r="DN94" s="118"/>
      <c r="DO94" s="118"/>
      <c r="DP94" s="118"/>
      <c r="DQ94" s="118"/>
      <c r="DR94" s="118"/>
      <c r="DS94" s="118"/>
      <c r="DT94" s="118"/>
      <c r="DU94" s="118"/>
      <c r="DV94" s="118"/>
      <c r="DW94" s="118"/>
      <c r="DX94" s="118"/>
      <c r="DY94" s="118"/>
      <c r="DZ94" s="118"/>
      <c r="EA94" s="118"/>
      <c r="EB94" s="118"/>
      <c r="EC94" s="118"/>
      <c r="ED94" s="118"/>
      <c r="EE94" s="118"/>
      <c r="EF94" s="118"/>
      <c r="EG94" s="118"/>
      <c r="EH94" s="118"/>
      <c r="EI94" s="118"/>
      <c r="EJ94" s="118"/>
      <c r="EK94" s="118"/>
      <c r="EL94" s="118"/>
      <c r="EM94" s="118"/>
      <c r="EN94" s="118"/>
      <c r="EO94" s="118"/>
      <c r="EP94" s="118"/>
      <c r="EQ94" s="118"/>
      <c r="ER94" s="118"/>
      <c r="ES94" s="118"/>
      <c r="ET94" s="118"/>
      <c r="EU94" s="118"/>
      <c r="EV94" s="118"/>
      <c r="EW94" s="118"/>
      <c r="EX94" s="118"/>
      <c r="EY94" s="118"/>
      <c r="EZ94" s="118"/>
      <c r="FA94" s="118"/>
      <c r="FB94" s="118"/>
      <c r="FC94" s="118"/>
      <c r="FD94" s="118"/>
      <c r="FE94" s="118"/>
      <c r="FF94" s="118"/>
      <c r="FG94" s="118"/>
      <c r="FH94" s="118"/>
      <c r="FI94" s="118"/>
      <c r="FJ94" s="118"/>
      <c r="FK94" s="118"/>
      <c r="FL94" s="118"/>
      <c r="FM94" s="118"/>
    </row>
    <row r="95" spans="1:169" ht="38.25" x14ac:dyDescent="0.2">
      <c r="A95" s="19" t="s">
        <v>181</v>
      </c>
      <c r="B95" s="26" t="s">
        <v>172</v>
      </c>
      <c r="C95" s="21">
        <f t="shared" ref="C95:F95" si="23">C96+C99</f>
        <v>0</v>
      </c>
      <c r="D95" s="21">
        <f t="shared" si="23"/>
        <v>0</v>
      </c>
      <c r="E95" s="21">
        <f t="shared" si="23"/>
        <v>0</v>
      </c>
      <c r="F95" s="21">
        <f t="shared" si="23"/>
        <v>0</v>
      </c>
      <c r="BM95" s="25"/>
      <c r="BN95" s="25"/>
      <c r="BO95" s="25"/>
      <c r="CG95" s="25"/>
    </row>
    <row r="96" spans="1:169" s="119" customFormat="1" x14ac:dyDescent="0.2">
      <c r="A96" s="98" t="s">
        <v>182</v>
      </c>
      <c r="B96" s="128" t="s">
        <v>178</v>
      </c>
      <c r="C96" s="115">
        <f t="shared" ref="C96:F96" si="24">C97+C98</f>
        <v>0</v>
      </c>
      <c r="D96" s="115">
        <f t="shared" si="24"/>
        <v>0</v>
      </c>
      <c r="E96" s="115">
        <f t="shared" si="24"/>
        <v>0</v>
      </c>
      <c r="F96" s="115">
        <f t="shared" si="24"/>
        <v>0</v>
      </c>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7"/>
      <c r="BN96" s="117"/>
      <c r="BO96" s="117"/>
      <c r="BP96" s="118"/>
      <c r="BQ96" s="118"/>
      <c r="BR96" s="118"/>
      <c r="BS96" s="118"/>
      <c r="BT96" s="118"/>
      <c r="BU96" s="118"/>
      <c r="BV96" s="118"/>
      <c r="BW96" s="118"/>
      <c r="BX96" s="118"/>
      <c r="BY96" s="118"/>
      <c r="BZ96" s="118"/>
      <c r="CA96" s="118"/>
      <c r="CB96" s="118"/>
      <c r="CC96" s="118"/>
      <c r="CD96" s="118"/>
      <c r="CE96" s="118"/>
      <c r="CF96" s="118"/>
      <c r="CG96" s="117"/>
      <c r="CH96" s="118"/>
      <c r="CI96" s="118"/>
      <c r="CJ96" s="118"/>
      <c r="CK96" s="118"/>
      <c r="CL96" s="118"/>
      <c r="CM96" s="118"/>
      <c r="CN96" s="118"/>
      <c r="CO96" s="118"/>
      <c r="CP96" s="118"/>
      <c r="CQ96" s="118"/>
      <c r="CR96" s="118"/>
      <c r="CS96" s="118"/>
      <c r="CT96" s="118"/>
      <c r="CU96" s="118"/>
      <c r="CV96" s="118"/>
      <c r="CW96" s="118"/>
      <c r="CX96" s="118"/>
      <c r="CY96" s="118"/>
      <c r="CZ96" s="118"/>
      <c r="DA96" s="118"/>
      <c r="DB96" s="118"/>
      <c r="DC96" s="118"/>
      <c r="DD96" s="118"/>
      <c r="DE96" s="118"/>
      <c r="DF96" s="118"/>
      <c r="DG96" s="118"/>
      <c r="DH96" s="118"/>
      <c r="DI96" s="118"/>
      <c r="DJ96" s="118"/>
      <c r="DK96" s="118"/>
      <c r="DL96" s="118"/>
      <c r="DM96" s="118"/>
      <c r="DN96" s="118"/>
      <c r="DO96" s="118"/>
      <c r="DP96" s="118"/>
      <c r="DQ96" s="118"/>
      <c r="DR96" s="118"/>
      <c r="DS96" s="118"/>
      <c r="DT96" s="118"/>
      <c r="DU96" s="118"/>
      <c r="DV96" s="118"/>
      <c r="DW96" s="118"/>
      <c r="DX96" s="118"/>
      <c r="DY96" s="118"/>
      <c r="DZ96" s="118"/>
      <c r="EA96" s="118"/>
      <c r="EB96" s="118"/>
      <c r="EC96" s="118"/>
      <c r="ED96" s="118"/>
      <c r="EE96" s="118"/>
      <c r="EF96" s="118"/>
      <c r="EG96" s="118"/>
      <c r="EH96" s="118"/>
      <c r="EI96" s="118"/>
      <c r="EJ96" s="118"/>
      <c r="EK96" s="118"/>
      <c r="EL96" s="118"/>
      <c r="EM96" s="118"/>
      <c r="EN96" s="118"/>
      <c r="EO96" s="118"/>
      <c r="EP96" s="118"/>
      <c r="EQ96" s="118"/>
      <c r="ER96" s="118"/>
      <c r="ES96" s="118"/>
      <c r="ET96" s="118"/>
      <c r="EU96" s="118"/>
      <c r="EV96" s="118"/>
      <c r="EW96" s="118"/>
      <c r="EX96" s="118"/>
      <c r="EY96" s="118"/>
      <c r="EZ96" s="118"/>
      <c r="FA96" s="118"/>
      <c r="FB96" s="118"/>
      <c r="FC96" s="118"/>
      <c r="FD96" s="118"/>
      <c r="FE96" s="118"/>
      <c r="FF96" s="118"/>
      <c r="FG96" s="118"/>
      <c r="FH96" s="118"/>
      <c r="FI96" s="118"/>
      <c r="FJ96" s="118"/>
      <c r="FK96" s="118"/>
      <c r="FL96" s="118"/>
      <c r="FM96" s="118"/>
    </row>
    <row r="97" spans="1:169" s="119" customFormat="1" x14ac:dyDescent="0.2">
      <c r="A97" s="98" t="s">
        <v>183</v>
      </c>
      <c r="B97" s="128" t="s">
        <v>184</v>
      </c>
      <c r="C97" s="115">
        <v>0</v>
      </c>
      <c r="D97" s="115">
        <v>0</v>
      </c>
      <c r="E97" s="116">
        <v>0</v>
      </c>
      <c r="F97" s="116">
        <v>0</v>
      </c>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7"/>
      <c r="BN97" s="117"/>
      <c r="BO97" s="117"/>
      <c r="BP97" s="118"/>
      <c r="BQ97" s="118"/>
      <c r="BR97" s="118"/>
      <c r="BS97" s="118"/>
      <c r="BT97" s="118"/>
      <c r="BU97" s="118"/>
      <c r="BV97" s="118"/>
      <c r="BW97" s="118"/>
      <c r="BX97" s="118"/>
      <c r="BY97" s="118"/>
      <c r="BZ97" s="118"/>
      <c r="CA97" s="118"/>
      <c r="CB97" s="118"/>
      <c r="CC97" s="118"/>
      <c r="CD97" s="118"/>
      <c r="CE97" s="118"/>
      <c r="CF97" s="118"/>
      <c r="CG97" s="117"/>
      <c r="CH97" s="118"/>
      <c r="CI97" s="118"/>
      <c r="CJ97" s="118"/>
      <c r="CK97" s="118"/>
      <c r="CL97" s="118"/>
      <c r="CM97" s="118"/>
      <c r="CN97" s="118"/>
      <c r="CO97" s="118"/>
      <c r="CP97" s="118"/>
      <c r="CQ97" s="118"/>
      <c r="CR97" s="118"/>
      <c r="CS97" s="118"/>
      <c r="CT97" s="118"/>
      <c r="CU97" s="118"/>
      <c r="CV97" s="118"/>
      <c r="CW97" s="118"/>
      <c r="CX97" s="118"/>
      <c r="CY97" s="118"/>
      <c r="CZ97" s="118"/>
      <c r="DA97" s="118"/>
      <c r="DB97" s="118"/>
      <c r="DC97" s="118"/>
      <c r="DD97" s="118"/>
      <c r="DE97" s="118"/>
      <c r="DF97" s="118"/>
      <c r="DG97" s="118"/>
      <c r="DH97" s="118"/>
      <c r="DI97" s="118"/>
      <c r="DJ97" s="118"/>
      <c r="DK97" s="118"/>
      <c r="DL97" s="118"/>
      <c r="DM97" s="118"/>
      <c r="DN97" s="118"/>
      <c r="DO97" s="118"/>
      <c r="DP97" s="118"/>
      <c r="DQ97" s="118"/>
      <c r="DR97" s="118"/>
      <c r="DS97" s="118"/>
      <c r="DT97" s="118"/>
      <c r="DU97" s="118"/>
      <c r="DV97" s="118"/>
      <c r="DW97" s="118"/>
      <c r="DX97" s="118"/>
      <c r="DY97" s="118"/>
      <c r="DZ97" s="118"/>
      <c r="EA97" s="118"/>
      <c r="EB97" s="118"/>
      <c r="EC97" s="118"/>
      <c r="ED97" s="118"/>
      <c r="EE97" s="118"/>
      <c r="EF97" s="118"/>
      <c r="EG97" s="118"/>
      <c r="EH97" s="118"/>
      <c r="EI97" s="118"/>
      <c r="EJ97" s="118"/>
      <c r="EK97" s="118"/>
      <c r="EL97" s="118"/>
      <c r="EM97" s="118"/>
      <c r="EN97" s="118"/>
      <c r="EO97" s="118"/>
      <c r="EP97" s="118"/>
      <c r="EQ97" s="118"/>
      <c r="ER97" s="118"/>
      <c r="ES97" s="118"/>
      <c r="ET97" s="118"/>
      <c r="EU97" s="118"/>
      <c r="EV97" s="118"/>
      <c r="EW97" s="118"/>
      <c r="EX97" s="118"/>
      <c r="EY97" s="118"/>
      <c r="EZ97" s="118"/>
      <c r="FA97" s="118"/>
      <c r="FB97" s="118"/>
      <c r="FC97" s="118"/>
      <c r="FD97" s="118"/>
      <c r="FE97" s="118"/>
      <c r="FF97" s="118"/>
      <c r="FG97" s="118"/>
      <c r="FH97" s="118"/>
      <c r="FI97" s="118"/>
      <c r="FJ97" s="118"/>
      <c r="FK97" s="118"/>
      <c r="FL97" s="118"/>
      <c r="FM97" s="118"/>
    </row>
    <row r="98" spans="1:169" s="119" customFormat="1" x14ac:dyDescent="0.2">
      <c r="A98" s="98" t="s">
        <v>185</v>
      </c>
      <c r="B98" s="128" t="s">
        <v>186</v>
      </c>
      <c r="C98" s="115">
        <v>0</v>
      </c>
      <c r="D98" s="115">
        <v>0</v>
      </c>
      <c r="E98" s="116">
        <v>0</v>
      </c>
      <c r="F98" s="116"/>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c r="BB98" s="118"/>
      <c r="BC98" s="118"/>
      <c r="BD98" s="118"/>
      <c r="BE98" s="118"/>
      <c r="BF98" s="118"/>
      <c r="BG98" s="118"/>
      <c r="BH98" s="118"/>
      <c r="BI98" s="118"/>
      <c r="BJ98" s="118"/>
      <c r="BK98" s="118"/>
      <c r="BL98" s="118"/>
      <c r="BM98" s="117"/>
      <c r="BN98" s="117"/>
      <c r="BO98" s="117"/>
      <c r="BP98" s="118"/>
      <c r="BQ98" s="118"/>
      <c r="BR98" s="118"/>
      <c r="BS98" s="118"/>
      <c r="BT98" s="118"/>
      <c r="BU98" s="118"/>
      <c r="BV98" s="118"/>
      <c r="BW98" s="118"/>
      <c r="BX98" s="118"/>
      <c r="BY98" s="118"/>
      <c r="BZ98" s="118"/>
      <c r="CA98" s="118"/>
      <c r="CB98" s="118"/>
      <c r="CC98" s="118"/>
      <c r="CD98" s="118"/>
      <c r="CE98" s="118"/>
      <c r="CF98" s="118"/>
      <c r="CG98" s="117"/>
      <c r="CH98" s="118"/>
      <c r="CI98" s="118"/>
      <c r="CJ98" s="118"/>
      <c r="CK98" s="118"/>
      <c r="CL98" s="118"/>
      <c r="CM98" s="118"/>
      <c r="CN98" s="118"/>
      <c r="CO98" s="118"/>
      <c r="CP98" s="118"/>
      <c r="CQ98" s="118"/>
      <c r="CR98" s="118"/>
      <c r="CS98" s="118"/>
      <c r="CT98" s="118"/>
      <c r="CU98" s="118"/>
      <c r="CV98" s="118"/>
      <c r="CW98" s="118"/>
      <c r="CX98" s="118"/>
      <c r="CY98" s="118"/>
      <c r="CZ98" s="118"/>
      <c r="DA98" s="118"/>
      <c r="DB98" s="118"/>
      <c r="DC98" s="118"/>
      <c r="DD98" s="118"/>
      <c r="DE98" s="118"/>
      <c r="DF98" s="118"/>
      <c r="DG98" s="118"/>
      <c r="DH98" s="118"/>
      <c r="DI98" s="118"/>
      <c r="DJ98" s="118"/>
      <c r="DK98" s="118"/>
      <c r="DL98" s="118"/>
      <c r="DM98" s="118"/>
      <c r="DN98" s="118"/>
      <c r="DO98" s="118"/>
      <c r="DP98" s="118"/>
      <c r="DQ98" s="118"/>
      <c r="DR98" s="118"/>
      <c r="DS98" s="118"/>
      <c r="DT98" s="118"/>
      <c r="DU98" s="118"/>
      <c r="DV98" s="118"/>
      <c r="DW98" s="118"/>
      <c r="DX98" s="118"/>
      <c r="DY98" s="118"/>
      <c r="DZ98" s="118"/>
      <c r="EA98" s="118"/>
      <c r="EB98" s="118"/>
      <c r="EC98" s="118"/>
      <c r="ED98" s="118"/>
      <c r="EE98" s="118"/>
      <c r="EF98" s="118"/>
      <c r="EG98" s="118"/>
      <c r="EH98" s="118"/>
      <c r="EI98" s="118"/>
      <c r="EJ98" s="118"/>
      <c r="EK98" s="118"/>
      <c r="EL98" s="118"/>
      <c r="EM98" s="118"/>
      <c r="EN98" s="118"/>
      <c r="EO98" s="118"/>
      <c r="EP98" s="118"/>
      <c r="EQ98" s="118"/>
      <c r="ER98" s="118"/>
      <c r="ES98" s="118"/>
      <c r="ET98" s="118"/>
      <c r="EU98" s="118"/>
      <c r="EV98" s="118"/>
      <c r="EW98" s="118"/>
      <c r="EX98" s="118"/>
      <c r="EY98" s="118"/>
      <c r="EZ98" s="118"/>
      <c r="FA98" s="118"/>
      <c r="FB98" s="118"/>
      <c r="FC98" s="118"/>
      <c r="FD98" s="118"/>
      <c r="FE98" s="118"/>
      <c r="FF98" s="118"/>
      <c r="FG98" s="118"/>
      <c r="FH98" s="118"/>
      <c r="FI98" s="118"/>
      <c r="FJ98" s="118"/>
      <c r="FK98" s="118"/>
      <c r="FL98" s="118"/>
      <c r="FM98" s="118"/>
    </row>
    <row r="99" spans="1:169" x14ac:dyDescent="0.2">
      <c r="A99" s="19" t="s">
        <v>187</v>
      </c>
      <c r="B99" s="26" t="s">
        <v>518</v>
      </c>
      <c r="C99" s="21">
        <f t="shared" ref="C99:F99" si="25">C100+C101</f>
        <v>0</v>
      </c>
      <c r="D99" s="21">
        <f t="shared" si="25"/>
        <v>0</v>
      </c>
      <c r="E99" s="21">
        <f t="shared" si="25"/>
        <v>0</v>
      </c>
      <c r="F99" s="21">
        <f t="shared" si="25"/>
        <v>0</v>
      </c>
      <c r="BM99" s="25"/>
      <c r="BN99" s="25"/>
      <c r="BO99" s="25"/>
      <c r="CG99" s="25"/>
    </row>
    <row r="100" spans="1:169" s="119" customFormat="1" x14ac:dyDescent="0.2">
      <c r="A100" s="98" t="s">
        <v>188</v>
      </c>
      <c r="B100" s="128" t="s">
        <v>184</v>
      </c>
      <c r="C100" s="115">
        <v>0</v>
      </c>
      <c r="D100" s="115">
        <v>0</v>
      </c>
      <c r="E100" s="116">
        <v>0</v>
      </c>
      <c r="F100" s="116">
        <v>0</v>
      </c>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7"/>
      <c r="BN100" s="117"/>
      <c r="BO100" s="117"/>
      <c r="BP100" s="118"/>
      <c r="BQ100" s="118"/>
      <c r="BR100" s="118"/>
      <c r="BS100" s="118"/>
      <c r="BT100" s="118"/>
      <c r="BU100" s="118"/>
      <c r="BV100" s="118"/>
      <c r="BW100" s="118"/>
      <c r="BX100" s="118"/>
      <c r="BY100" s="118"/>
      <c r="BZ100" s="118"/>
      <c r="CA100" s="118"/>
      <c r="CB100" s="118"/>
      <c r="CC100" s="118"/>
      <c r="CD100" s="118"/>
      <c r="CE100" s="118"/>
      <c r="CF100" s="118"/>
      <c r="CG100" s="117"/>
      <c r="CH100" s="118"/>
      <c r="CI100" s="118"/>
      <c r="CJ100" s="118"/>
      <c r="CK100" s="118"/>
      <c r="CL100" s="118"/>
      <c r="CM100" s="118"/>
      <c r="CN100" s="118"/>
      <c r="CO100" s="118"/>
      <c r="CP100" s="118"/>
      <c r="CQ100" s="118"/>
      <c r="CR100" s="118"/>
      <c r="CS100" s="118"/>
      <c r="CT100" s="118"/>
      <c r="CU100" s="118"/>
      <c r="CV100" s="118"/>
      <c r="CW100" s="118"/>
      <c r="CX100" s="118"/>
      <c r="CY100" s="118"/>
      <c r="CZ100" s="118"/>
      <c r="DA100" s="118"/>
      <c r="DB100" s="118"/>
      <c r="DC100" s="118"/>
      <c r="DD100" s="118"/>
      <c r="DE100" s="118"/>
      <c r="DF100" s="118"/>
      <c r="DG100" s="118"/>
      <c r="DH100" s="118"/>
      <c r="DI100" s="118"/>
      <c r="DJ100" s="118"/>
      <c r="DK100" s="118"/>
      <c r="DL100" s="118"/>
      <c r="DM100" s="118"/>
      <c r="DN100" s="118"/>
      <c r="DO100" s="118"/>
      <c r="DP100" s="118"/>
      <c r="DQ100" s="118"/>
      <c r="DR100" s="118"/>
      <c r="DS100" s="118"/>
      <c r="DT100" s="118"/>
      <c r="DU100" s="118"/>
      <c r="DV100" s="118"/>
      <c r="DW100" s="118"/>
      <c r="DX100" s="118"/>
      <c r="DY100" s="118"/>
      <c r="DZ100" s="118"/>
      <c r="EA100" s="118"/>
      <c r="EB100" s="118"/>
      <c r="EC100" s="118"/>
      <c r="ED100" s="118"/>
      <c r="EE100" s="118"/>
      <c r="EF100" s="118"/>
      <c r="EG100" s="118"/>
      <c r="EH100" s="118"/>
      <c r="EI100" s="118"/>
      <c r="EJ100" s="118"/>
      <c r="EK100" s="118"/>
      <c r="EL100" s="118"/>
      <c r="EM100" s="118"/>
      <c r="EN100" s="118"/>
      <c r="EO100" s="118"/>
      <c r="EP100" s="118"/>
      <c r="EQ100" s="118"/>
      <c r="ER100" s="118"/>
      <c r="ES100" s="118"/>
      <c r="ET100" s="118"/>
      <c r="EU100" s="118"/>
      <c r="EV100" s="118"/>
      <c r="EW100" s="118"/>
      <c r="EX100" s="118"/>
      <c r="EY100" s="118"/>
      <c r="EZ100" s="118"/>
      <c r="FA100" s="118"/>
      <c r="FB100" s="118"/>
      <c r="FC100" s="118"/>
      <c r="FD100" s="118"/>
      <c r="FE100" s="118"/>
      <c r="FF100" s="118"/>
      <c r="FG100" s="118"/>
      <c r="FH100" s="118"/>
      <c r="FI100" s="118"/>
      <c r="FJ100" s="118"/>
      <c r="FK100" s="118"/>
      <c r="FL100" s="118"/>
      <c r="FM100" s="118"/>
    </row>
    <row r="101" spans="1:169" s="119" customFormat="1" x14ac:dyDescent="0.2">
      <c r="A101" s="98" t="s">
        <v>189</v>
      </c>
      <c r="B101" s="128" t="s">
        <v>186</v>
      </c>
      <c r="C101" s="115">
        <v>0</v>
      </c>
      <c r="D101" s="115">
        <v>0</v>
      </c>
      <c r="E101" s="116">
        <v>0</v>
      </c>
      <c r="F101" s="116">
        <v>0</v>
      </c>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7"/>
      <c r="BN101" s="117"/>
      <c r="BO101" s="117"/>
      <c r="BP101" s="118"/>
      <c r="BQ101" s="118"/>
      <c r="BR101" s="118"/>
      <c r="BS101" s="118"/>
      <c r="BT101" s="118"/>
      <c r="BU101" s="118"/>
      <c r="BV101" s="118"/>
      <c r="BW101" s="118"/>
      <c r="BX101" s="118"/>
      <c r="BY101" s="118"/>
      <c r="BZ101" s="118"/>
      <c r="CA101" s="118"/>
      <c r="CB101" s="118"/>
      <c r="CC101" s="118"/>
      <c r="CD101" s="118"/>
      <c r="CE101" s="118"/>
      <c r="CF101" s="118"/>
      <c r="CG101" s="117"/>
      <c r="CH101" s="118"/>
      <c r="CI101" s="118"/>
      <c r="CJ101" s="118"/>
      <c r="CK101" s="118"/>
      <c r="CL101" s="118"/>
      <c r="CM101" s="118"/>
      <c r="CN101" s="118"/>
      <c r="CO101" s="118"/>
      <c r="CP101" s="118"/>
      <c r="CQ101" s="118"/>
      <c r="CR101" s="118"/>
      <c r="CS101" s="118"/>
      <c r="CT101" s="118"/>
      <c r="CU101" s="118"/>
      <c r="CV101" s="118"/>
      <c r="CW101" s="118"/>
      <c r="CX101" s="118"/>
      <c r="CY101" s="118"/>
      <c r="CZ101" s="118"/>
      <c r="DA101" s="118"/>
      <c r="DB101" s="118"/>
      <c r="DC101" s="118"/>
      <c r="DD101" s="118"/>
      <c r="DE101" s="118"/>
      <c r="DF101" s="118"/>
      <c r="DG101" s="118"/>
      <c r="DH101" s="118"/>
      <c r="DI101" s="118"/>
      <c r="DJ101" s="118"/>
      <c r="DK101" s="118"/>
      <c r="DL101" s="118"/>
      <c r="DM101" s="118"/>
      <c r="DN101" s="118"/>
      <c r="DO101" s="118"/>
      <c r="DP101" s="118"/>
      <c r="DQ101" s="118"/>
      <c r="DR101" s="118"/>
      <c r="DS101" s="118"/>
      <c r="DT101" s="118"/>
      <c r="DU101" s="118"/>
      <c r="DV101" s="118"/>
      <c r="DW101" s="118"/>
      <c r="DX101" s="118"/>
      <c r="DY101" s="118"/>
      <c r="DZ101" s="118"/>
      <c r="EA101" s="118"/>
      <c r="EB101" s="118"/>
      <c r="EC101" s="118"/>
      <c r="ED101" s="118"/>
      <c r="EE101" s="118"/>
      <c r="EF101" s="118"/>
      <c r="EG101" s="118"/>
      <c r="EH101" s="118"/>
      <c r="EI101" s="118"/>
      <c r="EJ101" s="118"/>
      <c r="EK101" s="118"/>
      <c r="EL101" s="118"/>
      <c r="EM101" s="118"/>
      <c r="EN101" s="118"/>
      <c r="EO101" s="118"/>
      <c r="EP101" s="118"/>
      <c r="EQ101" s="118"/>
      <c r="ER101" s="118"/>
      <c r="ES101" s="118"/>
      <c r="ET101" s="118"/>
      <c r="EU101" s="118"/>
      <c r="EV101" s="118"/>
      <c r="EW101" s="118"/>
      <c r="EX101" s="118"/>
      <c r="EY101" s="118"/>
      <c r="EZ101" s="118"/>
      <c r="FA101" s="118"/>
      <c r="FB101" s="118"/>
      <c r="FC101" s="118"/>
      <c r="FD101" s="118"/>
      <c r="FE101" s="118"/>
      <c r="FF101" s="118"/>
      <c r="FG101" s="118"/>
      <c r="FH101" s="118"/>
      <c r="FI101" s="118"/>
      <c r="FJ101" s="118"/>
      <c r="FK101" s="118"/>
      <c r="FL101" s="118"/>
      <c r="FM101" s="118"/>
    </row>
    <row r="102" spans="1:169" ht="25.5" x14ac:dyDescent="0.2">
      <c r="A102" s="27" t="s">
        <v>190</v>
      </c>
      <c r="B102" s="28" t="s">
        <v>191</v>
      </c>
      <c r="C102" s="21">
        <f t="shared" ref="C102:F102" si="26">C103+C106</f>
        <v>0</v>
      </c>
      <c r="D102" s="21">
        <f t="shared" si="26"/>
        <v>0</v>
      </c>
      <c r="E102" s="21">
        <f t="shared" si="26"/>
        <v>0</v>
      </c>
      <c r="F102" s="21">
        <f t="shared" si="26"/>
        <v>0</v>
      </c>
      <c r="BM102" s="25"/>
      <c r="BN102" s="25"/>
      <c r="BO102" s="25"/>
      <c r="CG102" s="25"/>
    </row>
    <row r="103" spans="1:169" ht="38.25" x14ac:dyDescent="0.2">
      <c r="A103" s="19" t="s">
        <v>192</v>
      </c>
      <c r="B103" s="28" t="s">
        <v>172</v>
      </c>
      <c r="C103" s="21">
        <f t="shared" ref="C103:F103" si="27">C104+C105</f>
        <v>0</v>
      </c>
      <c r="D103" s="21">
        <f t="shared" si="27"/>
        <v>0</v>
      </c>
      <c r="E103" s="21">
        <f t="shared" si="27"/>
        <v>0</v>
      </c>
      <c r="F103" s="21">
        <f t="shared" si="27"/>
        <v>0</v>
      </c>
      <c r="BM103" s="25"/>
      <c r="BN103" s="25"/>
      <c r="BO103" s="25"/>
      <c r="CG103" s="25"/>
    </row>
    <row r="104" spans="1:169" s="119" customFormat="1" x14ac:dyDescent="0.2">
      <c r="A104" s="98" t="s">
        <v>193</v>
      </c>
      <c r="B104" s="98" t="s">
        <v>194</v>
      </c>
      <c r="C104" s="115">
        <v>0</v>
      </c>
      <c r="D104" s="115">
        <v>0</v>
      </c>
      <c r="E104" s="115">
        <v>0</v>
      </c>
      <c r="F104" s="115">
        <v>0</v>
      </c>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8"/>
      <c r="AW104" s="118"/>
      <c r="AX104" s="118"/>
      <c r="AY104" s="118"/>
      <c r="AZ104" s="118"/>
      <c r="BA104" s="118"/>
      <c r="BB104" s="118"/>
      <c r="BC104" s="118"/>
      <c r="BD104" s="118"/>
      <c r="BE104" s="118"/>
      <c r="BF104" s="118"/>
      <c r="BG104" s="118"/>
      <c r="BH104" s="118"/>
      <c r="BI104" s="118"/>
      <c r="BJ104" s="118"/>
      <c r="BK104" s="118"/>
      <c r="BL104" s="118"/>
      <c r="BM104" s="117"/>
      <c r="BN104" s="117"/>
      <c r="BO104" s="117"/>
      <c r="BP104" s="118"/>
      <c r="BQ104" s="118"/>
      <c r="BR104" s="118"/>
      <c r="BS104" s="118"/>
      <c r="BT104" s="118"/>
      <c r="BU104" s="118"/>
      <c r="BV104" s="118"/>
      <c r="BW104" s="118"/>
      <c r="BX104" s="118"/>
      <c r="BY104" s="118"/>
      <c r="BZ104" s="118"/>
      <c r="CA104" s="118"/>
      <c r="CB104" s="118"/>
      <c r="CC104" s="118"/>
      <c r="CD104" s="118"/>
      <c r="CE104" s="118"/>
      <c r="CF104" s="118"/>
      <c r="CG104" s="117"/>
      <c r="CH104" s="118"/>
      <c r="CI104" s="118"/>
      <c r="CJ104" s="118"/>
      <c r="CK104" s="118"/>
      <c r="CL104" s="118"/>
      <c r="CM104" s="118"/>
      <c r="CN104" s="118"/>
      <c r="CO104" s="118"/>
      <c r="CP104" s="118"/>
      <c r="CQ104" s="118"/>
      <c r="CR104" s="118"/>
      <c r="CS104" s="118"/>
      <c r="CT104" s="118"/>
      <c r="CU104" s="118"/>
      <c r="CV104" s="118"/>
      <c r="CW104" s="118"/>
      <c r="CX104" s="118"/>
      <c r="CY104" s="118"/>
      <c r="CZ104" s="118"/>
      <c r="DA104" s="118"/>
      <c r="DB104" s="118"/>
      <c r="DC104" s="118"/>
      <c r="DD104" s="118"/>
      <c r="DE104" s="118"/>
      <c r="DF104" s="118"/>
      <c r="DG104" s="118"/>
      <c r="DH104" s="118"/>
      <c r="DI104" s="118"/>
      <c r="DJ104" s="118"/>
      <c r="DK104" s="118"/>
      <c r="DL104" s="118"/>
      <c r="DM104" s="118"/>
      <c r="DN104" s="118"/>
      <c r="DO104" s="118"/>
      <c r="DP104" s="118"/>
      <c r="DQ104" s="118"/>
      <c r="DR104" s="118"/>
      <c r="DS104" s="118"/>
      <c r="DT104" s="118"/>
      <c r="DU104" s="118"/>
      <c r="DV104" s="118"/>
      <c r="DW104" s="118"/>
      <c r="DX104" s="118"/>
      <c r="DY104" s="118"/>
      <c r="DZ104" s="118"/>
      <c r="EA104" s="118"/>
      <c r="EB104" s="118"/>
      <c r="EC104" s="118"/>
      <c r="ED104" s="118"/>
      <c r="EE104" s="118"/>
      <c r="EF104" s="118"/>
      <c r="EG104" s="118"/>
      <c r="EH104" s="118"/>
      <c r="EI104" s="118"/>
      <c r="EJ104" s="118"/>
      <c r="EK104" s="118"/>
      <c r="EL104" s="118"/>
      <c r="EM104" s="118"/>
      <c r="EN104" s="118"/>
      <c r="EO104" s="118"/>
      <c r="EP104" s="118"/>
      <c r="EQ104" s="118"/>
      <c r="ER104" s="118"/>
      <c r="ES104" s="118"/>
      <c r="ET104" s="118"/>
      <c r="EU104" s="118"/>
      <c r="EV104" s="118"/>
      <c r="EW104" s="118"/>
      <c r="EX104" s="118"/>
      <c r="EY104" s="118"/>
      <c r="EZ104" s="118"/>
      <c r="FA104" s="118"/>
      <c r="FB104" s="118"/>
      <c r="FC104" s="118"/>
      <c r="FD104" s="118"/>
      <c r="FE104" s="118"/>
      <c r="FF104" s="118"/>
      <c r="FG104" s="118"/>
      <c r="FH104" s="118"/>
      <c r="FI104" s="118"/>
      <c r="FJ104" s="118"/>
      <c r="FK104" s="118"/>
      <c r="FL104" s="118"/>
      <c r="FM104" s="118"/>
    </row>
    <row r="105" spans="1:169" s="119" customFormat="1" ht="26.25" customHeight="1" x14ac:dyDescent="0.2">
      <c r="A105" s="98" t="s">
        <v>195</v>
      </c>
      <c r="B105" s="98" t="s">
        <v>196</v>
      </c>
      <c r="C105" s="115">
        <v>0</v>
      </c>
      <c r="D105" s="115">
        <v>0</v>
      </c>
      <c r="E105" s="115">
        <v>0</v>
      </c>
      <c r="F105" s="115">
        <v>0</v>
      </c>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8"/>
      <c r="BG105" s="118"/>
      <c r="BH105" s="118"/>
      <c r="BI105" s="118"/>
      <c r="BJ105" s="118"/>
      <c r="BK105" s="118"/>
      <c r="BL105" s="118"/>
      <c r="BM105" s="117"/>
      <c r="BN105" s="117"/>
      <c r="BO105" s="117"/>
      <c r="BP105" s="118"/>
      <c r="BQ105" s="118"/>
      <c r="BR105" s="118"/>
      <c r="BS105" s="118"/>
      <c r="BT105" s="118"/>
      <c r="BU105" s="118"/>
      <c r="BV105" s="118"/>
      <c r="BW105" s="118"/>
      <c r="BX105" s="118"/>
      <c r="BY105" s="118"/>
      <c r="BZ105" s="118"/>
      <c r="CA105" s="118"/>
      <c r="CB105" s="118"/>
      <c r="CC105" s="118"/>
      <c r="CD105" s="118"/>
      <c r="CE105" s="118"/>
      <c r="CF105" s="118"/>
      <c r="CG105" s="117"/>
      <c r="CH105" s="118"/>
      <c r="CI105" s="118"/>
      <c r="CJ105" s="118"/>
      <c r="CK105" s="118"/>
      <c r="CL105" s="118"/>
      <c r="CM105" s="118"/>
      <c r="CN105" s="118"/>
      <c r="CO105" s="118"/>
      <c r="CP105" s="118"/>
      <c r="CQ105" s="118"/>
      <c r="CR105" s="118"/>
      <c r="CS105" s="118"/>
      <c r="CT105" s="118"/>
      <c r="CU105" s="118"/>
      <c r="CV105" s="118"/>
      <c r="CW105" s="118"/>
      <c r="CX105" s="118"/>
      <c r="CY105" s="118"/>
      <c r="CZ105" s="118"/>
      <c r="DA105" s="118"/>
      <c r="DB105" s="118"/>
      <c r="DC105" s="118"/>
      <c r="DD105" s="118"/>
      <c r="DE105" s="118"/>
      <c r="DF105" s="118"/>
      <c r="DG105" s="118"/>
      <c r="DH105" s="118"/>
      <c r="DI105" s="118"/>
      <c r="DJ105" s="118"/>
      <c r="DK105" s="118"/>
      <c r="DL105" s="118"/>
      <c r="DM105" s="118"/>
      <c r="DN105" s="118"/>
      <c r="DO105" s="118"/>
      <c r="DP105" s="118"/>
      <c r="DQ105" s="118"/>
      <c r="DR105" s="118"/>
      <c r="DS105" s="118"/>
      <c r="DT105" s="118"/>
      <c r="DU105" s="118"/>
      <c r="DV105" s="118"/>
      <c r="DW105" s="118"/>
      <c r="DX105" s="118"/>
      <c r="DY105" s="118"/>
      <c r="DZ105" s="118"/>
      <c r="EA105" s="118"/>
      <c r="EB105" s="118"/>
      <c r="EC105" s="118"/>
      <c r="ED105" s="118"/>
      <c r="EE105" s="118"/>
      <c r="EF105" s="118"/>
      <c r="EG105" s="118"/>
      <c r="EH105" s="118"/>
      <c r="EI105" s="118"/>
      <c r="EJ105" s="118"/>
      <c r="EK105" s="118"/>
      <c r="EL105" s="118"/>
      <c r="EM105" s="118"/>
      <c r="EN105" s="118"/>
      <c r="EO105" s="118"/>
      <c r="EP105" s="118"/>
      <c r="EQ105" s="118"/>
      <c r="ER105" s="118"/>
      <c r="ES105" s="118"/>
      <c r="ET105" s="118"/>
      <c r="EU105" s="118"/>
      <c r="EV105" s="118"/>
      <c r="EW105" s="118"/>
      <c r="EX105" s="118"/>
      <c r="EY105" s="118"/>
      <c r="EZ105" s="118"/>
      <c r="FA105" s="118"/>
      <c r="FB105" s="118"/>
      <c r="FC105" s="118"/>
      <c r="FD105" s="118"/>
      <c r="FE105" s="118"/>
      <c r="FF105" s="118"/>
      <c r="FG105" s="118"/>
      <c r="FH105" s="118"/>
      <c r="FI105" s="118"/>
      <c r="FJ105" s="118"/>
      <c r="FK105" s="118"/>
      <c r="FL105" s="118"/>
      <c r="FM105" s="118"/>
    </row>
    <row r="106" spans="1:169" x14ac:dyDescent="0.2">
      <c r="A106" s="30"/>
      <c r="B106" s="29" t="s">
        <v>197</v>
      </c>
      <c r="C106" s="21">
        <f t="shared" ref="C106:F108" si="28">C107</f>
        <v>0</v>
      </c>
      <c r="D106" s="21">
        <f t="shared" si="28"/>
        <v>0</v>
      </c>
      <c r="E106" s="21">
        <f t="shared" si="28"/>
        <v>0</v>
      </c>
      <c r="F106" s="21">
        <f t="shared" si="28"/>
        <v>0</v>
      </c>
      <c r="BM106" s="25"/>
      <c r="BN106" s="25"/>
      <c r="BO106" s="25"/>
      <c r="CG106" s="25"/>
    </row>
    <row r="107" spans="1:169" x14ac:dyDescent="0.2">
      <c r="A107" s="19" t="s">
        <v>198</v>
      </c>
      <c r="B107" s="29" t="s">
        <v>199</v>
      </c>
      <c r="C107" s="21">
        <f t="shared" si="28"/>
        <v>0</v>
      </c>
      <c r="D107" s="21">
        <f t="shared" si="28"/>
        <v>0</v>
      </c>
      <c r="E107" s="21">
        <f t="shared" si="28"/>
        <v>0</v>
      </c>
      <c r="F107" s="21">
        <f t="shared" si="28"/>
        <v>0</v>
      </c>
      <c r="BM107" s="25"/>
      <c r="BN107" s="25"/>
      <c r="BO107" s="25"/>
      <c r="CG107" s="25"/>
    </row>
    <row r="108" spans="1:169" ht="25.5" x14ac:dyDescent="0.2">
      <c r="A108" s="19" t="s">
        <v>200</v>
      </c>
      <c r="B108" s="29" t="s">
        <v>201</v>
      </c>
      <c r="C108" s="21">
        <f t="shared" si="28"/>
        <v>0</v>
      </c>
      <c r="D108" s="21">
        <f t="shared" si="28"/>
        <v>0</v>
      </c>
      <c r="E108" s="21">
        <f t="shared" si="28"/>
        <v>0</v>
      </c>
      <c r="F108" s="21">
        <f t="shared" si="28"/>
        <v>0</v>
      </c>
      <c r="BM108" s="25"/>
      <c r="BN108" s="25"/>
      <c r="BO108" s="25"/>
      <c r="CG108" s="25"/>
    </row>
    <row r="109" spans="1:169" s="119" customFormat="1" x14ac:dyDescent="0.2">
      <c r="A109" s="98" t="s">
        <v>202</v>
      </c>
      <c r="B109" s="129" t="s">
        <v>203</v>
      </c>
      <c r="C109" s="115">
        <v>0</v>
      </c>
      <c r="D109" s="115">
        <v>0</v>
      </c>
      <c r="E109" s="116">
        <v>0</v>
      </c>
      <c r="F109" s="115">
        <v>0</v>
      </c>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7"/>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row>
    <row r="110" spans="1:169" ht="12" customHeight="1" x14ac:dyDescent="0.2">
      <c r="A110" s="28" t="s">
        <v>204</v>
      </c>
      <c r="B110" s="28" t="s">
        <v>205</v>
      </c>
      <c r="C110" s="21">
        <f t="shared" ref="C110:F110" si="29">C111</f>
        <v>0</v>
      </c>
      <c r="D110" s="21">
        <f t="shared" si="29"/>
        <v>0</v>
      </c>
      <c r="E110" s="21">
        <f t="shared" si="29"/>
        <v>-993191</v>
      </c>
      <c r="F110" s="21">
        <f t="shared" si="29"/>
        <v>292372</v>
      </c>
      <c r="CG110" s="25"/>
    </row>
    <row r="111" spans="1:169" s="119" customFormat="1" ht="25.5" x14ac:dyDescent="0.2">
      <c r="A111" s="98" t="s">
        <v>206</v>
      </c>
      <c r="B111" s="98" t="s">
        <v>207</v>
      </c>
      <c r="C111" s="115">
        <v>0</v>
      </c>
      <c r="D111" s="115">
        <v>0</v>
      </c>
      <c r="E111" s="116">
        <v>-993191</v>
      </c>
      <c r="F111" s="116">
        <v>292372</v>
      </c>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7"/>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row>
    <row r="112" spans="1:169" x14ac:dyDescent="0.2">
      <c r="CG112" s="25"/>
    </row>
    <row r="113" spans="2:85" x14ac:dyDescent="0.2">
      <c r="CG113" s="25"/>
    </row>
    <row r="114" spans="2:85" x14ac:dyDescent="0.2">
      <c r="B114" s="121" t="s">
        <v>520</v>
      </c>
      <c r="D114" s="130" t="s">
        <v>521</v>
      </c>
      <c r="CG114" s="25"/>
    </row>
    <row r="115" spans="2:85" x14ac:dyDescent="0.2">
      <c r="B115" s="121"/>
      <c r="D115" s="130"/>
      <c r="CG115" s="25"/>
    </row>
    <row r="116" spans="2:85" x14ac:dyDescent="0.2">
      <c r="CG116" s="25"/>
    </row>
    <row r="117" spans="2:85" x14ac:dyDescent="0.2">
      <c r="CG117" s="25"/>
    </row>
    <row r="118" spans="2:85" x14ac:dyDescent="0.2">
      <c r="CG118" s="25"/>
    </row>
    <row r="119" spans="2:85" x14ac:dyDescent="0.2">
      <c r="CG119" s="25"/>
    </row>
    <row r="120" spans="2:85" x14ac:dyDescent="0.2">
      <c r="CG120" s="25"/>
    </row>
    <row r="121" spans="2:85" x14ac:dyDescent="0.2">
      <c r="CG121" s="25"/>
    </row>
    <row r="122" spans="2:85" x14ac:dyDescent="0.2">
      <c r="CG122" s="25"/>
    </row>
    <row r="123" spans="2:85" x14ac:dyDescent="0.2">
      <c r="CG123" s="25"/>
    </row>
    <row r="124" spans="2:85" x14ac:dyDescent="0.2">
      <c r="CG124" s="25"/>
    </row>
    <row r="125" spans="2:85" x14ac:dyDescent="0.2">
      <c r="CG125" s="25"/>
    </row>
    <row r="126" spans="2:85" x14ac:dyDescent="0.2">
      <c r="CG126" s="25"/>
    </row>
    <row r="127" spans="2:85" x14ac:dyDescent="0.2">
      <c r="CG127" s="25"/>
    </row>
    <row r="128" spans="2:85" x14ac:dyDescent="0.2">
      <c r="CG128" s="25"/>
    </row>
    <row r="129" spans="85:85" x14ac:dyDescent="0.2">
      <c r="CG129" s="25"/>
    </row>
    <row r="130" spans="85:85" x14ac:dyDescent="0.2">
      <c r="CG130" s="25"/>
    </row>
    <row r="131" spans="85:85" x14ac:dyDescent="0.2">
      <c r="CG131" s="25"/>
    </row>
    <row r="132" spans="85:85" x14ac:dyDescent="0.2">
      <c r="CG132" s="25"/>
    </row>
    <row r="133" spans="85:85" x14ac:dyDescent="0.2">
      <c r="CG133" s="25"/>
    </row>
    <row r="134" spans="85:85" x14ac:dyDescent="0.2">
      <c r="CG134" s="25"/>
    </row>
    <row r="135" spans="85:85" x14ac:dyDescent="0.2">
      <c r="CG135" s="25"/>
    </row>
    <row r="136" spans="85:85" x14ac:dyDescent="0.2">
      <c r="CG136" s="25"/>
    </row>
    <row r="137" spans="85:85" x14ac:dyDescent="0.2">
      <c r="CG137" s="25"/>
    </row>
    <row r="138" spans="85:85" x14ac:dyDescent="0.2">
      <c r="CG138" s="25"/>
    </row>
    <row r="139" spans="85:85" x14ac:dyDescent="0.2">
      <c r="CG139" s="25"/>
    </row>
    <row r="140" spans="85:85" x14ac:dyDescent="0.2">
      <c r="CG140" s="25"/>
    </row>
    <row r="141" spans="85:85" x14ac:dyDescent="0.2">
      <c r="CG141" s="25"/>
    </row>
    <row r="142" spans="85:85" x14ac:dyDescent="0.2">
      <c r="CG142" s="25"/>
    </row>
    <row r="143" spans="85:85" x14ac:dyDescent="0.2">
      <c r="CG143" s="25"/>
    </row>
    <row r="144" spans="85:85" x14ac:dyDescent="0.2">
      <c r="CG144" s="25"/>
    </row>
    <row r="145" spans="1:85" s="6" customFormat="1" x14ac:dyDescent="0.2">
      <c r="A145" s="31"/>
      <c r="B145" s="11"/>
      <c r="C145" s="32"/>
      <c r="D145" s="32"/>
      <c r="E145" s="11"/>
      <c r="F145" s="11"/>
      <c r="CG145" s="25"/>
    </row>
    <row r="146" spans="1:85" s="6" customFormat="1" x14ac:dyDescent="0.2">
      <c r="A146" s="31"/>
      <c r="B146" s="11"/>
      <c r="C146" s="32"/>
      <c r="D146" s="32"/>
      <c r="E146" s="11"/>
      <c r="F146" s="11"/>
      <c r="CG146" s="25"/>
    </row>
    <row r="147" spans="1:85" s="6" customFormat="1" x14ac:dyDescent="0.2">
      <c r="A147" s="31"/>
      <c r="B147" s="11"/>
      <c r="C147" s="32"/>
      <c r="D147" s="32"/>
      <c r="E147" s="11"/>
      <c r="F147" s="11"/>
      <c r="CG147" s="25"/>
    </row>
    <row r="148" spans="1:85" s="6" customFormat="1" x14ac:dyDescent="0.2">
      <c r="A148" s="31"/>
      <c r="B148" s="11"/>
      <c r="C148" s="32"/>
      <c r="D148" s="32"/>
      <c r="E148" s="11"/>
      <c r="F148" s="11"/>
      <c r="CG148" s="25"/>
    </row>
    <row r="149" spans="1:85" s="6" customFormat="1" x14ac:dyDescent="0.2">
      <c r="A149" s="31"/>
      <c r="B149" s="11"/>
      <c r="C149" s="32"/>
      <c r="D149" s="32"/>
      <c r="E149" s="11"/>
      <c r="F149" s="11"/>
      <c r="CG149" s="25"/>
    </row>
    <row r="150" spans="1:85" s="6" customFormat="1" x14ac:dyDescent="0.2">
      <c r="A150" s="31"/>
      <c r="B150" s="11"/>
      <c r="C150" s="32"/>
      <c r="D150" s="32"/>
      <c r="E150" s="11"/>
      <c r="F150" s="11"/>
      <c r="CG150" s="25"/>
    </row>
    <row r="151" spans="1:85" s="6" customFormat="1" x14ac:dyDescent="0.2">
      <c r="A151" s="31"/>
      <c r="B151" s="11"/>
      <c r="C151" s="32"/>
      <c r="D151" s="32"/>
      <c r="E151" s="11"/>
      <c r="F151" s="11"/>
      <c r="CG151" s="25"/>
    </row>
    <row r="152" spans="1:85" s="6" customFormat="1" x14ac:dyDescent="0.2">
      <c r="A152" s="31"/>
      <c r="B152" s="11"/>
      <c r="C152" s="32"/>
      <c r="D152" s="32"/>
      <c r="E152" s="11"/>
      <c r="F152" s="11"/>
      <c r="CG152" s="25"/>
    </row>
    <row r="153" spans="1:85" s="6" customFormat="1" x14ac:dyDescent="0.2">
      <c r="A153" s="31"/>
      <c r="B153" s="11"/>
      <c r="C153" s="32"/>
      <c r="D153" s="32"/>
      <c r="E153" s="11"/>
      <c r="F153" s="11"/>
      <c r="CG153" s="25"/>
    </row>
    <row r="154" spans="1:85" s="6" customFormat="1" x14ac:dyDescent="0.2">
      <c r="A154" s="31"/>
      <c r="B154" s="11"/>
      <c r="C154" s="32"/>
      <c r="D154" s="32"/>
      <c r="E154" s="11"/>
      <c r="F154" s="11"/>
      <c r="CG154" s="25"/>
    </row>
    <row r="155" spans="1:85" s="6" customFormat="1" x14ac:dyDescent="0.2">
      <c r="A155" s="31"/>
      <c r="B155" s="11"/>
      <c r="C155" s="32"/>
      <c r="D155" s="32"/>
      <c r="E155" s="11"/>
      <c r="F155" s="11"/>
      <c r="CG155" s="25"/>
    </row>
    <row r="156" spans="1:85" s="6" customFormat="1" x14ac:dyDescent="0.2">
      <c r="A156" s="31"/>
      <c r="B156" s="11"/>
      <c r="C156" s="32"/>
      <c r="D156" s="32"/>
      <c r="E156" s="11"/>
      <c r="F156" s="11"/>
      <c r="CG156" s="25"/>
    </row>
  </sheetData>
  <protectedRanges>
    <protectedRange sqref="E82:F83 C24:F24 C56:F56 E30:F51 E63:F63 E87:F89 C58:F58 C66:F67 C81:F81 E94:F94 E97:F98 E100:F101 E17:F23 E55:F55 E71:F80 E25:F27" name="Zonă1" securityDescriptor="O:WDG:WDD:(A;;CC;;;AN)(A;;CC;;;AU)(A;;CC;;;WD)"/>
  </protectedRanges>
  <mergeCells count="30">
    <mergeCell ref="AZ4:BD4"/>
    <mergeCell ref="G4:K4"/>
    <mergeCell ref="L4:P4"/>
    <mergeCell ref="Q4:U4"/>
    <mergeCell ref="V4:Z4"/>
    <mergeCell ref="AA4:AE4"/>
    <mergeCell ref="AF4:AJ4"/>
    <mergeCell ref="AK4:AO4"/>
    <mergeCell ref="AP4:AT4"/>
    <mergeCell ref="AU4:AY4"/>
    <mergeCell ref="DH4:DL4"/>
    <mergeCell ref="BE4:BI4"/>
    <mergeCell ref="BJ4:BN4"/>
    <mergeCell ref="BO4:BS4"/>
    <mergeCell ref="BT4:BX4"/>
    <mergeCell ref="BY4:CC4"/>
    <mergeCell ref="CD4:CH4"/>
    <mergeCell ref="CI4:CM4"/>
    <mergeCell ref="CN4:CR4"/>
    <mergeCell ref="CS4:CW4"/>
    <mergeCell ref="CX4:DB4"/>
    <mergeCell ref="DC4:DG4"/>
    <mergeCell ref="EQ4:EU4"/>
    <mergeCell ref="EV4:EZ4"/>
    <mergeCell ref="DM4:DQ4"/>
    <mergeCell ref="DR4:DV4"/>
    <mergeCell ref="DW4:EA4"/>
    <mergeCell ref="EB4:EF4"/>
    <mergeCell ref="EG4:EK4"/>
    <mergeCell ref="EL4:EP4"/>
  </mergeCells>
  <pageMargins left="0.75" right="0.75" top="1" bottom="1" header="0.5" footer="0.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IL293"/>
  <sheetViews>
    <sheetView zoomScale="90" zoomScaleNormal="90" workbookViewId="0">
      <pane xSplit="3" ySplit="6" topLeftCell="D274" activePane="bottomRight" state="frozen"/>
      <selection activeCell="G7" sqref="G7:H290"/>
      <selection pane="topRight" activeCell="G7" sqref="G7:H290"/>
      <selection pane="bottomLeft" activeCell="G7" sqref="G7:H290"/>
      <selection pane="bottomRight" activeCell="D298" sqref="D298"/>
    </sheetView>
  </sheetViews>
  <sheetFormatPr defaultRowHeight="15" x14ac:dyDescent="0.3"/>
  <cols>
    <col min="1" max="1" width="14.42578125" style="33" customWidth="1"/>
    <col min="2" max="2" width="71.28515625" style="35" customWidth="1"/>
    <col min="3" max="3" width="8.140625" style="35" customWidth="1"/>
    <col min="4" max="4" width="16" style="35" customWidth="1"/>
    <col min="5" max="5" width="15.42578125" style="133" customWidth="1"/>
    <col min="6" max="6" width="15.7109375" style="133" bestFit="1" customWidth="1"/>
    <col min="7" max="7" width="16.7109375" style="35" customWidth="1"/>
    <col min="8" max="8" width="15.28515625" style="35" customWidth="1"/>
    <col min="9" max="9" width="9.140625" style="36"/>
    <col min="10" max="10" width="12.28515625" style="36" bestFit="1" customWidth="1"/>
    <col min="11" max="16384" width="9.140625" style="36"/>
  </cols>
  <sheetData>
    <row r="1" spans="1:8" ht="20.25" x14ac:dyDescent="0.35">
      <c r="B1" s="103" t="s">
        <v>523</v>
      </c>
      <c r="C1" s="34"/>
    </row>
    <row r="2" spans="1:8" x14ac:dyDescent="0.3">
      <c r="B2" s="34"/>
      <c r="C2" s="34"/>
    </row>
    <row r="3" spans="1:8" hidden="1" x14ac:dyDescent="0.3">
      <c r="B3" s="34"/>
      <c r="C3" s="34"/>
      <c r="D3" s="37"/>
    </row>
    <row r="4" spans="1:8" x14ac:dyDescent="0.3">
      <c r="D4" s="38"/>
      <c r="E4" s="134"/>
      <c r="F4" s="135"/>
      <c r="G4" s="39"/>
      <c r="H4" s="40" t="s">
        <v>0</v>
      </c>
    </row>
    <row r="5" spans="1:8" s="43" customFormat="1" ht="75" x14ac:dyDescent="0.2">
      <c r="A5" s="41"/>
      <c r="B5" s="42" t="s">
        <v>2</v>
      </c>
      <c r="C5" s="42"/>
      <c r="D5" s="42" t="s">
        <v>208</v>
      </c>
      <c r="E5" s="136" t="s">
        <v>209</v>
      </c>
      <c r="F5" s="136" t="s">
        <v>210</v>
      </c>
      <c r="G5" s="42" t="s">
        <v>211</v>
      </c>
      <c r="H5" s="42" t="s">
        <v>212</v>
      </c>
    </row>
    <row r="6" spans="1:8" x14ac:dyDescent="0.3">
      <c r="A6" s="44"/>
      <c r="B6" s="45" t="s">
        <v>213</v>
      </c>
      <c r="C6" s="45"/>
      <c r="D6" s="46"/>
      <c r="E6" s="137"/>
      <c r="F6" s="137"/>
      <c r="G6" s="46"/>
      <c r="H6" s="46"/>
    </row>
    <row r="7" spans="1:8" s="50" customFormat="1" ht="16.5" customHeight="1" x14ac:dyDescent="0.3">
      <c r="A7" s="47" t="s">
        <v>214</v>
      </c>
      <c r="B7" s="48" t="s">
        <v>215</v>
      </c>
      <c r="C7" s="105">
        <f t="shared" ref="C7:H7" si="0">+C8+C16</f>
        <v>0</v>
      </c>
      <c r="D7" s="105">
        <f t="shared" si="0"/>
        <v>771625560</v>
      </c>
      <c r="E7" s="138">
        <f t="shared" si="0"/>
        <v>751186650</v>
      </c>
      <c r="F7" s="138">
        <f t="shared" si="0"/>
        <v>366428200</v>
      </c>
      <c r="G7" s="105">
        <f t="shared" si="0"/>
        <v>357733805</v>
      </c>
      <c r="H7" s="105">
        <f t="shared" si="0"/>
        <v>105192763</v>
      </c>
    </row>
    <row r="8" spans="1:8" s="50" customFormat="1" x14ac:dyDescent="0.3">
      <c r="A8" s="47" t="s">
        <v>216</v>
      </c>
      <c r="B8" s="51" t="s">
        <v>217</v>
      </c>
      <c r="C8" s="106">
        <f>+C9+C10+C13+C11+C12+C15+C250+C14</f>
        <v>0</v>
      </c>
      <c r="D8" s="106">
        <f t="shared" ref="D8:H8" si="1">+D9+D10+D13+D11+D12+D15+D250+D14</f>
        <v>771535560</v>
      </c>
      <c r="E8" s="139">
        <f t="shared" si="1"/>
        <v>751096650</v>
      </c>
      <c r="F8" s="139">
        <f t="shared" si="1"/>
        <v>366428200</v>
      </c>
      <c r="G8" s="106">
        <f t="shared" si="1"/>
        <v>357733805</v>
      </c>
      <c r="H8" s="106">
        <f t="shared" si="1"/>
        <v>105192763</v>
      </c>
    </row>
    <row r="9" spans="1:8" s="50" customFormat="1" x14ac:dyDescent="0.3">
      <c r="A9" s="47" t="s">
        <v>218</v>
      </c>
      <c r="B9" s="51" t="s">
        <v>219</v>
      </c>
      <c r="C9" s="106">
        <f t="shared" ref="C9:H9" si="2">+C23</f>
        <v>0</v>
      </c>
      <c r="D9" s="106">
        <f t="shared" si="2"/>
        <v>6459490</v>
      </c>
      <c r="E9" s="139">
        <f t="shared" si="2"/>
        <v>6459490</v>
      </c>
      <c r="F9" s="139">
        <f t="shared" si="2"/>
        <v>1780710</v>
      </c>
      <c r="G9" s="106">
        <f t="shared" si="2"/>
        <v>1665274</v>
      </c>
      <c r="H9" s="106">
        <f t="shared" si="2"/>
        <v>525805</v>
      </c>
    </row>
    <row r="10" spans="1:8" s="50" customFormat="1" ht="16.5" customHeight="1" x14ac:dyDescent="0.3">
      <c r="A10" s="47" t="s">
        <v>220</v>
      </c>
      <c r="B10" s="51" t="s">
        <v>221</v>
      </c>
      <c r="C10" s="106">
        <f>+C43</f>
        <v>0</v>
      </c>
      <c r="D10" s="106">
        <f t="shared" ref="D10:H10" si="3">+D43</f>
        <v>444661320</v>
      </c>
      <c r="E10" s="139">
        <f t="shared" si="3"/>
        <v>424222410</v>
      </c>
      <c r="F10" s="139">
        <f t="shared" si="3"/>
        <v>260555820</v>
      </c>
      <c r="G10" s="106">
        <f t="shared" si="3"/>
        <v>253303375</v>
      </c>
      <c r="H10" s="106">
        <f t="shared" si="3"/>
        <v>70313196</v>
      </c>
    </row>
    <row r="11" spans="1:8" s="50" customFormat="1" x14ac:dyDescent="0.3">
      <c r="A11" s="47" t="s">
        <v>222</v>
      </c>
      <c r="B11" s="51" t="s">
        <v>223</v>
      </c>
      <c r="C11" s="106">
        <f>+C71</f>
        <v>0</v>
      </c>
      <c r="D11" s="106">
        <f t="shared" ref="D11:H11" si="4">+D71</f>
        <v>0</v>
      </c>
      <c r="E11" s="139">
        <f t="shared" si="4"/>
        <v>0</v>
      </c>
      <c r="F11" s="139">
        <f t="shared" si="4"/>
        <v>0</v>
      </c>
      <c r="G11" s="106">
        <f t="shared" si="4"/>
        <v>0</v>
      </c>
      <c r="H11" s="106">
        <f t="shared" si="4"/>
        <v>0</v>
      </c>
    </row>
    <row r="12" spans="1:8" s="50" customFormat="1" ht="30" x14ac:dyDescent="0.3">
      <c r="A12" s="47" t="s">
        <v>224</v>
      </c>
      <c r="B12" s="51" t="s">
        <v>225</v>
      </c>
      <c r="C12" s="106">
        <f>C251</f>
        <v>0</v>
      </c>
      <c r="D12" s="106">
        <f t="shared" ref="D12:H12" si="5">D251</f>
        <v>251219750</v>
      </c>
      <c r="E12" s="139">
        <f t="shared" si="5"/>
        <v>251219750</v>
      </c>
      <c r="F12" s="139">
        <f t="shared" si="5"/>
        <v>78018000</v>
      </c>
      <c r="G12" s="106">
        <f t="shared" si="5"/>
        <v>77101011</v>
      </c>
      <c r="H12" s="106">
        <f t="shared" si="5"/>
        <v>25199287</v>
      </c>
    </row>
    <row r="13" spans="1:8" s="50" customFormat="1" ht="16.5" customHeight="1" x14ac:dyDescent="0.3">
      <c r="A13" s="47" t="s">
        <v>226</v>
      </c>
      <c r="B13" s="51" t="s">
        <v>227</v>
      </c>
      <c r="C13" s="106">
        <f>C264</f>
        <v>0</v>
      </c>
      <c r="D13" s="106">
        <f t="shared" ref="D13:H13" si="6">D264</f>
        <v>69128000</v>
      </c>
      <c r="E13" s="139">
        <f t="shared" si="6"/>
        <v>69128000</v>
      </c>
      <c r="F13" s="139">
        <f t="shared" si="6"/>
        <v>26053370</v>
      </c>
      <c r="G13" s="106">
        <f t="shared" si="6"/>
        <v>25790176</v>
      </c>
      <c r="H13" s="106">
        <f t="shared" si="6"/>
        <v>9217686</v>
      </c>
    </row>
    <row r="14" spans="1:8" s="50" customFormat="1" ht="30" x14ac:dyDescent="0.3">
      <c r="A14" s="47" t="s">
        <v>228</v>
      </c>
      <c r="B14" s="51" t="s">
        <v>229</v>
      </c>
      <c r="C14" s="106">
        <f>C271</f>
        <v>0</v>
      </c>
      <c r="D14" s="106">
        <f t="shared" ref="D14:H14" si="7">D271</f>
        <v>0</v>
      </c>
      <c r="E14" s="139">
        <f t="shared" si="7"/>
        <v>0</v>
      </c>
      <c r="F14" s="139">
        <f t="shared" si="7"/>
        <v>0</v>
      </c>
      <c r="G14" s="106">
        <f t="shared" si="7"/>
        <v>0</v>
      </c>
      <c r="H14" s="106">
        <f t="shared" si="7"/>
        <v>0</v>
      </c>
    </row>
    <row r="15" spans="1:8" s="50" customFormat="1" ht="16.5" customHeight="1" x14ac:dyDescent="0.3">
      <c r="A15" s="47" t="s">
        <v>230</v>
      </c>
      <c r="B15" s="51" t="s">
        <v>231</v>
      </c>
      <c r="C15" s="106">
        <f>C74</f>
        <v>0</v>
      </c>
      <c r="D15" s="106">
        <f t="shared" ref="D15:H15" si="8">D74</f>
        <v>67000</v>
      </c>
      <c r="E15" s="139">
        <f t="shared" si="8"/>
        <v>67000</v>
      </c>
      <c r="F15" s="139">
        <f t="shared" si="8"/>
        <v>20300</v>
      </c>
      <c r="G15" s="106">
        <f t="shared" si="8"/>
        <v>17286</v>
      </c>
      <c r="H15" s="106">
        <f t="shared" si="8"/>
        <v>6960</v>
      </c>
    </row>
    <row r="16" spans="1:8" s="50" customFormat="1" ht="16.5" customHeight="1" x14ac:dyDescent="0.3">
      <c r="A16" s="47" t="s">
        <v>232</v>
      </c>
      <c r="B16" s="51" t="s">
        <v>233</v>
      </c>
      <c r="C16" s="106">
        <f>C77</f>
        <v>0</v>
      </c>
      <c r="D16" s="106">
        <f t="shared" ref="D16:H16" si="9">D77</f>
        <v>90000</v>
      </c>
      <c r="E16" s="139">
        <f t="shared" si="9"/>
        <v>90000</v>
      </c>
      <c r="F16" s="139">
        <f t="shared" si="9"/>
        <v>0</v>
      </c>
      <c r="G16" s="106">
        <f t="shared" si="9"/>
        <v>0</v>
      </c>
      <c r="H16" s="106">
        <f t="shared" si="9"/>
        <v>0</v>
      </c>
    </row>
    <row r="17" spans="1:239" s="50" customFormat="1" x14ac:dyDescent="0.3">
      <c r="A17" s="47" t="s">
        <v>234</v>
      </c>
      <c r="B17" s="51" t="s">
        <v>235</v>
      </c>
      <c r="C17" s="106">
        <f>C78</f>
        <v>0</v>
      </c>
      <c r="D17" s="106">
        <f t="shared" ref="D17:H17" si="10">D78</f>
        <v>90000</v>
      </c>
      <c r="E17" s="139">
        <f t="shared" si="10"/>
        <v>90000</v>
      </c>
      <c r="F17" s="139">
        <f t="shared" si="10"/>
        <v>0</v>
      </c>
      <c r="G17" s="106">
        <f t="shared" si="10"/>
        <v>0</v>
      </c>
      <c r="H17" s="106">
        <f t="shared" si="10"/>
        <v>0</v>
      </c>
    </row>
    <row r="18" spans="1:239" s="50" customFormat="1" ht="30" x14ac:dyDescent="0.3">
      <c r="A18" s="47" t="s">
        <v>236</v>
      </c>
      <c r="B18" s="51" t="s">
        <v>237</v>
      </c>
      <c r="C18" s="106">
        <f>C250+C270</f>
        <v>0</v>
      </c>
      <c r="D18" s="106">
        <f t="shared" ref="D18:H18" si="11">D250+D270</f>
        <v>0</v>
      </c>
      <c r="E18" s="139">
        <f t="shared" si="11"/>
        <v>0</v>
      </c>
      <c r="F18" s="139">
        <f t="shared" si="11"/>
        <v>0</v>
      </c>
      <c r="G18" s="106">
        <f t="shared" si="11"/>
        <v>-143661</v>
      </c>
      <c r="H18" s="106">
        <f t="shared" si="11"/>
        <v>-70390</v>
      </c>
    </row>
    <row r="19" spans="1:239" s="50" customFormat="1" ht="16.5" customHeight="1" x14ac:dyDescent="0.3">
      <c r="A19" s="47" t="s">
        <v>238</v>
      </c>
      <c r="B19" s="51" t="s">
        <v>239</v>
      </c>
      <c r="C19" s="106">
        <f t="shared" ref="C19:H19" si="12">+C20+C16</f>
        <v>0</v>
      </c>
      <c r="D19" s="106">
        <f t="shared" si="12"/>
        <v>771625560</v>
      </c>
      <c r="E19" s="139">
        <f t="shared" si="12"/>
        <v>751186650</v>
      </c>
      <c r="F19" s="139">
        <f t="shared" si="12"/>
        <v>366428200</v>
      </c>
      <c r="G19" s="106">
        <f t="shared" si="12"/>
        <v>357733805</v>
      </c>
      <c r="H19" s="106">
        <f t="shared" si="12"/>
        <v>105192763</v>
      </c>
    </row>
    <row r="20" spans="1:239" s="50" customFormat="1" x14ac:dyDescent="0.3">
      <c r="A20" s="47" t="s">
        <v>240</v>
      </c>
      <c r="B20" s="51" t="s">
        <v>217</v>
      </c>
      <c r="C20" s="106">
        <f>C9+C10+C11+C12+C13+C15+C250+C14</f>
        <v>0</v>
      </c>
      <c r="D20" s="106">
        <f t="shared" ref="D20:H20" si="13">D9+D10+D11+D12+D13+D15+D250+D14</f>
        <v>771535560</v>
      </c>
      <c r="E20" s="139">
        <f t="shared" si="13"/>
        <v>751096650</v>
      </c>
      <c r="F20" s="139">
        <f t="shared" si="13"/>
        <v>366428200</v>
      </c>
      <c r="G20" s="106">
        <f t="shared" si="13"/>
        <v>357733805</v>
      </c>
      <c r="H20" s="106">
        <f t="shared" si="13"/>
        <v>105192763</v>
      </c>
    </row>
    <row r="21" spans="1:239" s="50" customFormat="1" ht="16.5" customHeight="1" x14ac:dyDescent="0.3">
      <c r="A21" s="52" t="s">
        <v>241</v>
      </c>
      <c r="B21" s="51" t="s">
        <v>242</v>
      </c>
      <c r="C21" s="106">
        <f>+C22+C77+C250</f>
        <v>0</v>
      </c>
      <c r="D21" s="106">
        <f t="shared" ref="D21:H21" si="14">+D22+D77+D250</f>
        <v>702497560</v>
      </c>
      <c r="E21" s="139">
        <f t="shared" si="14"/>
        <v>682058650</v>
      </c>
      <c r="F21" s="139">
        <f t="shared" si="14"/>
        <v>340374830</v>
      </c>
      <c r="G21" s="106">
        <f t="shared" si="14"/>
        <v>331943629</v>
      </c>
      <c r="H21" s="106">
        <f t="shared" si="14"/>
        <v>95975077</v>
      </c>
    </row>
    <row r="22" spans="1:239" s="50" customFormat="1" ht="16.5" customHeight="1" x14ac:dyDescent="0.3">
      <c r="A22" s="47" t="s">
        <v>243</v>
      </c>
      <c r="B22" s="51" t="s">
        <v>217</v>
      </c>
      <c r="C22" s="106">
        <f>+C23+C43+C71+C251+C74+C271</f>
        <v>0</v>
      </c>
      <c r="D22" s="106">
        <f t="shared" ref="D22:H22" si="15">+D23+D43+D71+D251+D74+D271</f>
        <v>702407560</v>
      </c>
      <c r="E22" s="139">
        <f t="shared" si="15"/>
        <v>681968650</v>
      </c>
      <c r="F22" s="139">
        <f t="shared" si="15"/>
        <v>340374830</v>
      </c>
      <c r="G22" s="106">
        <f t="shared" si="15"/>
        <v>332086946</v>
      </c>
      <c r="H22" s="106">
        <f t="shared" si="15"/>
        <v>96045248</v>
      </c>
    </row>
    <row r="23" spans="1:239" s="50" customFormat="1" x14ac:dyDescent="0.3">
      <c r="A23" s="47" t="s">
        <v>244</v>
      </c>
      <c r="B23" s="51" t="s">
        <v>219</v>
      </c>
      <c r="C23" s="106">
        <f t="shared" ref="C23:H23" si="16">+C24+C36+C34</f>
        <v>0</v>
      </c>
      <c r="D23" s="106">
        <f t="shared" si="16"/>
        <v>6459490</v>
      </c>
      <c r="E23" s="139">
        <f t="shared" si="16"/>
        <v>6459490</v>
      </c>
      <c r="F23" s="139">
        <f t="shared" si="16"/>
        <v>1780710</v>
      </c>
      <c r="G23" s="106">
        <f t="shared" si="16"/>
        <v>1665274</v>
      </c>
      <c r="H23" s="106">
        <f t="shared" si="16"/>
        <v>525805</v>
      </c>
    </row>
    <row r="24" spans="1:239" s="50" customFormat="1" ht="16.5" customHeight="1" x14ac:dyDescent="0.3">
      <c r="A24" s="47" t="s">
        <v>245</v>
      </c>
      <c r="B24" s="51" t="s">
        <v>246</v>
      </c>
      <c r="C24" s="106">
        <f t="shared" ref="C24:H24" si="17">C25+C28+C29+C30+C32+C26+C27+C31</f>
        <v>0</v>
      </c>
      <c r="D24" s="106">
        <f t="shared" si="17"/>
        <v>6223590</v>
      </c>
      <c r="E24" s="139">
        <f t="shared" si="17"/>
        <v>6223590</v>
      </c>
      <c r="F24" s="139">
        <f t="shared" si="17"/>
        <v>1733360</v>
      </c>
      <c r="G24" s="106">
        <f t="shared" si="17"/>
        <v>1620746</v>
      </c>
      <c r="H24" s="106">
        <f t="shared" si="17"/>
        <v>514257</v>
      </c>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c r="GZ24" s="36"/>
      <c r="HA24" s="36"/>
      <c r="HB24" s="36"/>
      <c r="HC24" s="36"/>
      <c r="HD24" s="36"/>
      <c r="HE24" s="36"/>
      <c r="HF24" s="36"/>
      <c r="HG24" s="36"/>
      <c r="HH24" s="36"/>
      <c r="HI24" s="36"/>
      <c r="HJ24" s="36"/>
      <c r="HK24" s="36"/>
      <c r="HL24" s="36"/>
      <c r="HM24" s="36"/>
      <c r="HN24" s="36"/>
      <c r="HO24" s="36"/>
      <c r="HP24" s="36"/>
      <c r="HQ24" s="36"/>
      <c r="HR24" s="36"/>
      <c r="HS24" s="36"/>
      <c r="HT24" s="36"/>
      <c r="HU24" s="36"/>
      <c r="HV24" s="36"/>
      <c r="HW24" s="36"/>
      <c r="HX24" s="36"/>
      <c r="HY24" s="36"/>
      <c r="HZ24" s="36"/>
      <c r="IA24" s="36"/>
      <c r="IB24" s="36"/>
      <c r="IC24" s="36"/>
      <c r="ID24" s="36"/>
      <c r="IE24" s="36"/>
    </row>
    <row r="25" spans="1:239" s="50" customFormat="1" ht="16.5" customHeight="1" x14ac:dyDescent="0.3">
      <c r="A25" s="53" t="s">
        <v>247</v>
      </c>
      <c r="B25" s="54" t="s">
        <v>248</v>
      </c>
      <c r="C25" s="107"/>
      <c r="D25" s="66">
        <v>5113000</v>
      </c>
      <c r="E25" s="140">
        <v>5113000</v>
      </c>
      <c r="F25" s="140">
        <v>1359640</v>
      </c>
      <c r="G25" s="55">
        <v>1301343</v>
      </c>
      <c r="H25" s="55">
        <v>430169</v>
      </c>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c r="GZ25" s="36"/>
      <c r="HA25" s="36"/>
      <c r="HB25" s="36"/>
      <c r="HC25" s="36"/>
      <c r="HD25" s="36"/>
      <c r="HE25" s="36"/>
      <c r="HF25" s="36"/>
      <c r="HG25" s="36"/>
      <c r="HH25" s="36"/>
      <c r="HI25" s="36"/>
      <c r="HJ25" s="36"/>
      <c r="HK25" s="36"/>
      <c r="HL25" s="36"/>
      <c r="HM25" s="36"/>
      <c r="HN25" s="36"/>
      <c r="HO25" s="36"/>
      <c r="HP25" s="36"/>
      <c r="HQ25" s="36"/>
      <c r="HR25" s="36"/>
      <c r="HS25" s="36"/>
      <c r="HT25" s="36"/>
      <c r="HU25" s="36"/>
      <c r="HV25" s="36"/>
      <c r="HW25" s="36"/>
      <c r="HX25" s="36"/>
      <c r="HY25" s="36"/>
      <c r="HZ25" s="36"/>
      <c r="IA25" s="36"/>
      <c r="IB25" s="36"/>
      <c r="IC25" s="36"/>
      <c r="ID25" s="36"/>
      <c r="IE25" s="36"/>
    </row>
    <row r="26" spans="1:239" s="50" customFormat="1" x14ac:dyDescent="0.3">
      <c r="A26" s="53" t="s">
        <v>249</v>
      </c>
      <c r="B26" s="54" t="s">
        <v>250</v>
      </c>
      <c r="C26" s="107"/>
      <c r="D26" s="66">
        <v>662000</v>
      </c>
      <c r="E26" s="140">
        <v>662000</v>
      </c>
      <c r="F26" s="140">
        <v>175460</v>
      </c>
      <c r="G26" s="55">
        <v>171922</v>
      </c>
      <c r="H26" s="55">
        <v>56678</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c r="GS26" s="36"/>
      <c r="GT26" s="36"/>
      <c r="GU26" s="36"/>
      <c r="GV26" s="36"/>
      <c r="GW26" s="36"/>
      <c r="GX26" s="36"/>
      <c r="GY26" s="36"/>
      <c r="GZ26" s="36"/>
      <c r="HA26" s="36"/>
      <c r="HB26" s="36"/>
      <c r="HC26" s="36"/>
      <c r="HD26" s="36"/>
      <c r="HE26" s="36"/>
      <c r="HF26" s="36"/>
      <c r="HG26" s="36"/>
      <c r="HH26" s="36"/>
      <c r="HI26" s="36"/>
      <c r="HJ26" s="36"/>
      <c r="HK26" s="36"/>
      <c r="HL26" s="36"/>
      <c r="HM26" s="36"/>
      <c r="HN26" s="36"/>
      <c r="HO26" s="36"/>
      <c r="HP26" s="36"/>
      <c r="HQ26" s="36"/>
      <c r="HR26" s="36"/>
      <c r="HS26" s="36"/>
      <c r="HT26" s="36"/>
      <c r="HU26" s="36"/>
      <c r="HV26" s="36"/>
      <c r="HW26" s="36"/>
      <c r="HX26" s="36"/>
      <c r="HY26" s="36"/>
      <c r="HZ26" s="36"/>
      <c r="IA26" s="36"/>
      <c r="IB26" s="36"/>
      <c r="IC26" s="36"/>
      <c r="ID26" s="36"/>
      <c r="IE26" s="36"/>
    </row>
    <row r="27" spans="1:239" s="50" customFormat="1" x14ac:dyDescent="0.3">
      <c r="A27" s="53" t="s">
        <v>251</v>
      </c>
      <c r="B27" s="54" t="s">
        <v>252</v>
      </c>
      <c r="C27" s="107"/>
      <c r="D27" s="66">
        <v>0</v>
      </c>
      <c r="E27" s="140">
        <v>0</v>
      </c>
      <c r="F27" s="140">
        <v>0</v>
      </c>
      <c r="G27" s="55">
        <v>0</v>
      </c>
      <c r="H27" s="55">
        <v>0</v>
      </c>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c r="GS27" s="36"/>
      <c r="GT27" s="36"/>
      <c r="GU27" s="36"/>
      <c r="GV27" s="36"/>
      <c r="GW27" s="36"/>
      <c r="GX27" s="36"/>
      <c r="GY27" s="36"/>
      <c r="GZ27" s="36"/>
      <c r="HA27" s="36"/>
      <c r="HB27" s="36"/>
      <c r="HC27" s="36"/>
      <c r="HD27" s="36"/>
      <c r="HE27" s="36"/>
      <c r="HF27" s="36"/>
      <c r="HG27" s="36"/>
      <c r="HH27" s="36"/>
      <c r="HI27" s="36"/>
      <c r="HJ27" s="36"/>
      <c r="HK27" s="36"/>
      <c r="HL27" s="36"/>
      <c r="HM27" s="36"/>
      <c r="HN27" s="36"/>
      <c r="HO27" s="36"/>
      <c r="HP27" s="36"/>
      <c r="HQ27" s="36"/>
      <c r="HR27" s="36"/>
      <c r="HS27" s="36"/>
      <c r="HT27" s="36"/>
      <c r="HU27" s="36"/>
      <c r="HV27" s="36"/>
      <c r="HW27" s="36"/>
      <c r="HX27" s="36"/>
      <c r="HY27" s="36"/>
      <c r="HZ27" s="36"/>
      <c r="IA27" s="36"/>
      <c r="IB27" s="36"/>
      <c r="IC27" s="36"/>
      <c r="ID27" s="36"/>
      <c r="IE27" s="36"/>
    </row>
    <row r="28" spans="1:239" s="50" customFormat="1" ht="16.5" customHeight="1" x14ac:dyDescent="0.3">
      <c r="A28" s="53" t="s">
        <v>253</v>
      </c>
      <c r="B28" s="56" t="s">
        <v>254</v>
      </c>
      <c r="C28" s="107"/>
      <c r="D28" s="66">
        <v>14000</v>
      </c>
      <c r="E28" s="140">
        <v>14000</v>
      </c>
      <c r="F28" s="140">
        <v>4030</v>
      </c>
      <c r="G28" s="55">
        <v>4023</v>
      </c>
      <c r="H28" s="55">
        <v>1341</v>
      </c>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36"/>
      <c r="HT28" s="36"/>
      <c r="HU28" s="36"/>
      <c r="HV28" s="36"/>
      <c r="HW28" s="36"/>
      <c r="HX28" s="36"/>
      <c r="HY28" s="36"/>
      <c r="HZ28" s="36"/>
      <c r="IA28" s="36"/>
      <c r="IB28" s="36"/>
      <c r="IC28" s="36"/>
      <c r="ID28" s="36"/>
      <c r="IE28" s="36"/>
    </row>
    <row r="29" spans="1:239" s="50" customFormat="1" ht="16.5" customHeight="1" x14ac:dyDescent="0.3">
      <c r="A29" s="53" t="s">
        <v>255</v>
      </c>
      <c r="B29" s="56" t="s">
        <v>256</v>
      </c>
      <c r="C29" s="107"/>
      <c r="D29" s="66">
        <v>1000</v>
      </c>
      <c r="E29" s="140">
        <v>1000</v>
      </c>
      <c r="F29" s="140">
        <v>500</v>
      </c>
      <c r="G29" s="55">
        <v>0</v>
      </c>
      <c r="H29" s="55">
        <v>0</v>
      </c>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c r="GS29" s="36"/>
      <c r="GT29" s="36"/>
      <c r="GU29" s="36"/>
      <c r="GV29" s="36"/>
      <c r="GW29" s="36"/>
      <c r="GX29" s="36"/>
      <c r="GY29" s="36"/>
      <c r="GZ29" s="36"/>
      <c r="HA29" s="36"/>
      <c r="HB29" s="36"/>
      <c r="HC29" s="36"/>
      <c r="HD29" s="36"/>
      <c r="HE29" s="36"/>
      <c r="HF29" s="36"/>
      <c r="HG29" s="36"/>
      <c r="HH29" s="36"/>
      <c r="HI29" s="36"/>
      <c r="HJ29" s="36"/>
      <c r="HK29" s="36"/>
      <c r="HL29" s="36"/>
      <c r="HM29" s="36"/>
      <c r="HN29" s="36"/>
      <c r="HO29" s="36"/>
      <c r="HP29" s="36"/>
      <c r="HQ29" s="36"/>
      <c r="HR29" s="36"/>
      <c r="HS29" s="36"/>
      <c r="HT29" s="36"/>
      <c r="HU29" s="36"/>
      <c r="HV29" s="36"/>
      <c r="HW29" s="36"/>
      <c r="HX29" s="36"/>
      <c r="HY29" s="36"/>
      <c r="HZ29" s="36"/>
      <c r="IA29" s="36"/>
      <c r="IB29" s="36"/>
      <c r="IC29" s="36"/>
      <c r="ID29" s="36"/>
      <c r="IE29" s="36"/>
    </row>
    <row r="30" spans="1:239" ht="16.5" customHeight="1" x14ac:dyDescent="0.3">
      <c r="A30" s="53" t="s">
        <v>257</v>
      </c>
      <c r="B30" s="56" t="s">
        <v>258</v>
      </c>
      <c r="C30" s="107"/>
      <c r="D30" s="66">
        <v>0</v>
      </c>
      <c r="E30" s="140">
        <v>0</v>
      </c>
      <c r="F30" s="140">
        <v>0</v>
      </c>
      <c r="G30" s="55">
        <v>0</v>
      </c>
      <c r="H30" s="55">
        <v>0</v>
      </c>
    </row>
    <row r="31" spans="1:239" ht="16.5" customHeight="1" x14ac:dyDescent="0.3">
      <c r="A31" s="53" t="s">
        <v>259</v>
      </c>
      <c r="B31" s="56" t="s">
        <v>260</v>
      </c>
      <c r="C31" s="107"/>
      <c r="D31" s="66">
        <v>212000</v>
      </c>
      <c r="E31" s="140">
        <v>212000</v>
      </c>
      <c r="F31" s="140">
        <v>60140</v>
      </c>
      <c r="G31" s="55">
        <v>54858</v>
      </c>
      <c r="H31" s="55">
        <v>18188</v>
      </c>
    </row>
    <row r="32" spans="1:239" ht="16.5" customHeight="1" x14ac:dyDescent="0.3">
      <c r="A32" s="53" t="s">
        <v>261</v>
      </c>
      <c r="B32" s="56" t="s">
        <v>262</v>
      </c>
      <c r="C32" s="107"/>
      <c r="D32" s="66">
        <v>221590</v>
      </c>
      <c r="E32" s="140">
        <v>221590</v>
      </c>
      <c r="F32" s="140">
        <v>133590</v>
      </c>
      <c r="G32" s="55">
        <v>88600</v>
      </c>
      <c r="H32" s="55">
        <v>7881</v>
      </c>
    </row>
    <row r="33" spans="1:239" ht="16.5" customHeight="1" x14ac:dyDescent="0.3">
      <c r="A33" s="53"/>
      <c r="B33" s="56" t="s">
        <v>263</v>
      </c>
      <c r="C33" s="107"/>
      <c r="D33" s="66">
        <v>68590</v>
      </c>
      <c r="E33" s="140">
        <v>68590</v>
      </c>
      <c r="F33" s="140">
        <v>68590</v>
      </c>
      <c r="G33" s="55">
        <v>67317</v>
      </c>
      <c r="H33" s="55">
        <v>0</v>
      </c>
    </row>
    <row r="34" spans="1:239" ht="16.5" customHeight="1" x14ac:dyDescent="0.3">
      <c r="A34" s="53" t="s">
        <v>264</v>
      </c>
      <c r="B34" s="51" t="s">
        <v>265</v>
      </c>
      <c r="C34" s="107">
        <f t="shared" ref="C34:H34" si="18">C35</f>
        <v>0</v>
      </c>
      <c r="D34" s="107">
        <f t="shared" si="18"/>
        <v>88000</v>
      </c>
      <c r="E34" s="141">
        <f t="shared" si="18"/>
        <v>88000</v>
      </c>
      <c r="F34" s="141">
        <f t="shared" si="18"/>
        <v>0</v>
      </c>
      <c r="G34" s="107">
        <f t="shared" si="18"/>
        <v>0</v>
      </c>
      <c r="H34" s="107">
        <f t="shared" si="18"/>
        <v>0</v>
      </c>
    </row>
    <row r="35" spans="1:239" ht="16.5" customHeight="1" x14ac:dyDescent="0.3">
      <c r="A35" s="53" t="s">
        <v>266</v>
      </c>
      <c r="B35" s="56" t="s">
        <v>267</v>
      </c>
      <c r="C35" s="107"/>
      <c r="D35" s="66">
        <v>88000</v>
      </c>
      <c r="E35" s="140">
        <v>88000</v>
      </c>
      <c r="F35" s="140">
        <v>0</v>
      </c>
      <c r="G35" s="55">
        <v>0</v>
      </c>
      <c r="H35" s="55">
        <v>0</v>
      </c>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c r="GH35" s="50"/>
      <c r="GI35" s="50"/>
      <c r="GJ35" s="50"/>
      <c r="GK35" s="50"/>
      <c r="GL35" s="50"/>
      <c r="GM35" s="50"/>
      <c r="GN35" s="50"/>
      <c r="GO35" s="50"/>
      <c r="GP35" s="50"/>
      <c r="GQ35" s="50"/>
      <c r="GR35" s="50"/>
      <c r="GS35" s="50"/>
      <c r="GT35" s="50"/>
      <c r="GU35" s="50"/>
      <c r="GV35" s="50"/>
      <c r="GW35" s="50"/>
      <c r="GX35" s="50"/>
      <c r="GY35" s="50"/>
      <c r="GZ35" s="50"/>
      <c r="HA35" s="50"/>
      <c r="HB35" s="50"/>
      <c r="HC35" s="50"/>
      <c r="HD35" s="50"/>
      <c r="HE35" s="50"/>
      <c r="HF35" s="50"/>
      <c r="HG35" s="50"/>
      <c r="HH35" s="50"/>
      <c r="HI35" s="50"/>
      <c r="HJ35" s="50"/>
      <c r="HK35" s="50"/>
      <c r="HL35" s="50"/>
      <c r="HM35" s="50"/>
      <c r="HN35" s="50"/>
      <c r="HO35" s="50"/>
      <c r="HP35" s="50"/>
      <c r="HQ35" s="50"/>
      <c r="HR35" s="50"/>
      <c r="HS35" s="50"/>
      <c r="HT35" s="50"/>
      <c r="HU35" s="50"/>
      <c r="HV35" s="50"/>
      <c r="HW35" s="50"/>
      <c r="HX35" s="50"/>
      <c r="HY35" s="50"/>
      <c r="HZ35" s="50"/>
      <c r="IA35" s="50"/>
      <c r="IB35" s="50"/>
      <c r="IC35" s="50"/>
      <c r="ID35" s="50"/>
      <c r="IE35" s="50"/>
    </row>
    <row r="36" spans="1:239" ht="16.5" customHeight="1" x14ac:dyDescent="0.3">
      <c r="A36" s="47" t="s">
        <v>268</v>
      </c>
      <c r="B36" s="51" t="s">
        <v>269</v>
      </c>
      <c r="C36" s="106">
        <f>+C37+C38+C39+C40+C41+C42</f>
        <v>0</v>
      </c>
      <c r="D36" s="106">
        <f t="shared" ref="D36:H36" si="19">+D37+D38+D39+D40+D41+D42</f>
        <v>147900</v>
      </c>
      <c r="E36" s="139">
        <f t="shared" si="19"/>
        <v>147900</v>
      </c>
      <c r="F36" s="139">
        <f t="shared" si="19"/>
        <v>47350</v>
      </c>
      <c r="G36" s="106">
        <f t="shared" si="19"/>
        <v>44528</v>
      </c>
      <c r="H36" s="106">
        <f t="shared" si="19"/>
        <v>11548</v>
      </c>
    </row>
    <row r="37" spans="1:239" ht="16.5" customHeight="1" x14ac:dyDescent="0.3">
      <c r="A37" s="53" t="s">
        <v>270</v>
      </c>
      <c r="B37" s="56" t="s">
        <v>271</v>
      </c>
      <c r="C37" s="107"/>
      <c r="D37" s="66">
        <v>6800</v>
      </c>
      <c r="E37" s="140">
        <v>6800</v>
      </c>
      <c r="F37" s="140">
        <v>6800</v>
      </c>
      <c r="G37" s="55">
        <v>6711</v>
      </c>
      <c r="H37" s="55">
        <v>0</v>
      </c>
    </row>
    <row r="38" spans="1:239" ht="16.5" customHeight="1" x14ac:dyDescent="0.3">
      <c r="A38" s="53" t="s">
        <v>272</v>
      </c>
      <c r="B38" s="56" t="s">
        <v>273</v>
      </c>
      <c r="C38" s="107"/>
      <c r="D38" s="66">
        <v>300</v>
      </c>
      <c r="E38" s="140">
        <v>300</v>
      </c>
      <c r="F38" s="140">
        <v>300</v>
      </c>
      <c r="G38" s="55">
        <v>212</v>
      </c>
      <c r="H38" s="55">
        <v>0</v>
      </c>
    </row>
    <row r="39" spans="1:239" s="50" customFormat="1" ht="16.5" customHeight="1" x14ac:dyDescent="0.3">
      <c r="A39" s="53" t="s">
        <v>274</v>
      </c>
      <c r="B39" s="56" t="s">
        <v>275</v>
      </c>
      <c r="C39" s="107"/>
      <c r="D39" s="66">
        <v>2300</v>
      </c>
      <c r="E39" s="140">
        <v>2300</v>
      </c>
      <c r="F39" s="140">
        <v>2300</v>
      </c>
      <c r="G39" s="55">
        <v>2208</v>
      </c>
      <c r="H39" s="55">
        <v>0</v>
      </c>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c r="GP39" s="36"/>
      <c r="GQ39" s="36"/>
      <c r="GR39" s="36"/>
      <c r="GS39" s="36"/>
      <c r="GT39" s="36"/>
      <c r="GU39" s="36"/>
      <c r="GV39" s="36"/>
      <c r="GW39" s="36"/>
      <c r="GX39" s="36"/>
      <c r="GY39" s="36"/>
      <c r="GZ39" s="36"/>
      <c r="HA39" s="36"/>
      <c r="HB39" s="36"/>
      <c r="HC39" s="36"/>
      <c r="HD39" s="36"/>
      <c r="HE39" s="36"/>
      <c r="HF39" s="36"/>
      <c r="HG39" s="36"/>
      <c r="HH39" s="36"/>
      <c r="HI39" s="36"/>
      <c r="HJ39" s="36"/>
      <c r="HK39" s="36"/>
      <c r="HL39" s="36"/>
      <c r="HM39" s="36"/>
      <c r="HN39" s="36"/>
      <c r="HO39" s="36"/>
      <c r="HP39" s="36"/>
      <c r="HQ39" s="36"/>
      <c r="HR39" s="36"/>
      <c r="HS39" s="36"/>
      <c r="HT39" s="36"/>
      <c r="HU39" s="36"/>
      <c r="HV39" s="36"/>
      <c r="HW39" s="36"/>
      <c r="HX39" s="36"/>
      <c r="HY39" s="36"/>
      <c r="HZ39" s="36"/>
      <c r="IA39" s="36"/>
      <c r="IB39" s="36"/>
      <c r="IC39" s="36"/>
      <c r="ID39" s="36"/>
      <c r="IE39" s="36"/>
    </row>
    <row r="40" spans="1:239" ht="16.5" customHeight="1" x14ac:dyDescent="0.3">
      <c r="A40" s="53" t="s">
        <v>276</v>
      </c>
      <c r="B40" s="57" t="s">
        <v>277</v>
      </c>
      <c r="C40" s="107"/>
      <c r="D40" s="66">
        <v>100</v>
      </c>
      <c r="E40" s="140">
        <v>100</v>
      </c>
      <c r="F40" s="140">
        <v>100</v>
      </c>
      <c r="G40" s="55">
        <v>63</v>
      </c>
      <c r="H40" s="55">
        <v>0</v>
      </c>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c r="EC40" s="50"/>
      <c r="ED40" s="50"/>
      <c r="EE40" s="50"/>
      <c r="EF40" s="50"/>
      <c r="EG40" s="50"/>
      <c r="EH40" s="50"/>
      <c r="EI40" s="50"/>
      <c r="EJ40" s="50"/>
      <c r="EK40" s="50"/>
      <c r="EL40" s="50"/>
      <c r="EM40" s="50"/>
      <c r="EN40" s="50"/>
      <c r="EO40" s="50"/>
      <c r="EP40" s="50"/>
      <c r="EQ40" s="50"/>
      <c r="ER40" s="50"/>
      <c r="ES40" s="50"/>
      <c r="ET40" s="50"/>
      <c r="EU40" s="50"/>
      <c r="EV40" s="50"/>
      <c r="EW40" s="50"/>
      <c r="EX40" s="50"/>
      <c r="EY40" s="50"/>
      <c r="EZ40" s="50"/>
      <c r="FA40" s="50"/>
      <c r="FB40" s="50"/>
      <c r="FC40" s="50"/>
      <c r="FD40" s="50"/>
      <c r="FE40" s="50"/>
      <c r="FF40" s="50"/>
      <c r="FG40" s="50"/>
      <c r="FH40" s="50"/>
      <c r="FI40" s="50"/>
      <c r="FJ40" s="50"/>
      <c r="FK40" s="50"/>
      <c r="FL40" s="50"/>
      <c r="FM40" s="50"/>
      <c r="FN40" s="50"/>
      <c r="FO40" s="50"/>
      <c r="FP40" s="50"/>
      <c r="FQ40" s="50"/>
      <c r="FR40" s="50"/>
      <c r="FS40" s="50"/>
      <c r="FT40" s="50"/>
      <c r="FU40" s="50"/>
      <c r="FV40" s="50"/>
      <c r="FW40" s="50"/>
      <c r="FX40" s="50"/>
      <c r="FY40" s="50"/>
      <c r="FZ40" s="50"/>
      <c r="GA40" s="50"/>
      <c r="GB40" s="50"/>
      <c r="GC40" s="50"/>
      <c r="GD40" s="50"/>
      <c r="GE40" s="50"/>
      <c r="GF40" s="50"/>
      <c r="GG40" s="50"/>
      <c r="GH40" s="50"/>
      <c r="GI40" s="50"/>
      <c r="GJ40" s="50"/>
      <c r="GK40" s="50"/>
      <c r="GL40" s="50"/>
      <c r="GM40" s="50"/>
      <c r="GN40" s="50"/>
      <c r="GO40" s="50"/>
      <c r="GP40" s="50"/>
      <c r="GQ40" s="50"/>
      <c r="GR40" s="50"/>
      <c r="GS40" s="50"/>
      <c r="GT40" s="50"/>
      <c r="GU40" s="50"/>
      <c r="GV40" s="50"/>
      <c r="GW40" s="50"/>
      <c r="GX40" s="50"/>
      <c r="GY40" s="50"/>
      <c r="GZ40" s="50"/>
      <c r="HA40" s="50"/>
      <c r="HB40" s="50"/>
      <c r="HC40" s="50"/>
      <c r="HD40" s="50"/>
      <c r="HE40" s="50"/>
      <c r="HF40" s="50"/>
      <c r="HG40" s="50"/>
      <c r="HH40" s="50"/>
      <c r="HI40" s="50"/>
      <c r="HJ40" s="50"/>
      <c r="HK40" s="50"/>
      <c r="HL40" s="50"/>
      <c r="HM40" s="50"/>
      <c r="HN40" s="50"/>
      <c r="HO40" s="50"/>
      <c r="HP40" s="50"/>
      <c r="HQ40" s="50"/>
      <c r="HR40" s="50"/>
      <c r="HS40" s="50"/>
      <c r="HT40" s="50"/>
      <c r="HU40" s="50"/>
      <c r="HV40" s="50"/>
      <c r="HW40" s="50"/>
      <c r="HX40" s="50"/>
      <c r="HY40" s="50"/>
      <c r="HZ40" s="50"/>
      <c r="IA40" s="50"/>
      <c r="IB40" s="50"/>
      <c r="IC40" s="50"/>
      <c r="ID40" s="50"/>
      <c r="IE40" s="50"/>
    </row>
    <row r="41" spans="1:239" ht="16.5" customHeight="1" x14ac:dyDescent="0.3">
      <c r="A41" s="53" t="s">
        <v>278</v>
      </c>
      <c r="B41" s="57" t="s">
        <v>42</v>
      </c>
      <c r="C41" s="107"/>
      <c r="D41" s="66">
        <v>400</v>
      </c>
      <c r="E41" s="140">
        <v>400</v>
      </c>
      <c r="F41" s="140">
        <v>400</v>
      </c>
      <c r="G41" s="55">
        <v>361</v>
      </c>
      <c r="H41" s="55">
        <v>0</v>
      </c>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c r="GR41" s="50"/>
      <c r="GS41" s="50"/>
      <c r="GT41" s="50"/>
      <c r="GU41" s="50"/>
      <c r="GV41" s="50"/>
      <c r="GW41" s="50"/>
      <c r="GX41" s="50"/>
      <c r="GY41" s="50"/>
      <c r="GZ41" s="50"/>
      <c r="HA41" s="50"/>
      <c r="HB41" s="50"/>
      <c r="HC41" s="50"/>
      <c r="HD41" s="50"/>
      <c r="HE41" s="50"/>
      <c r="HF41" s="50"/>
      <c r="HG41" s="50"/>
      <c r="HH41" s="50"/>
      <c r="HI41" s="50"/>
      <c r="HJ41" s="50"/>
      <c r="HK41" s="50"/>
      <c r="HL41" s="50"/>
      <c r="HM41" s="50"/>
      <c r="HN41" s="50"/>
      <c r="HO41" s="50"/>
      <c r="HP41" s="50"/>
      <c r="HQ41" s="50"/>
      <c r="HR41" s="50"/>
      <c r="HS41" s="50"/>
      <c r="HT41" s="50"/>
      <c r="HU41" s="50"/>
      <c r="HV41" s="50"/>
      <c r="HW41" s="50"/>
      <c r="HX41" s="50"/>
      <c r="HY41" s="50"/>
      <c r="HZ41" s="50"/>
      <c r="IA41" s="50"/>
      <c r="IB41" s="50"/>
      <c r="IC41" s="50"/>
      <c r="ID41" s="50"/>
      <c r="IE41" s="50"/>
    </row>
    <row r="42" spans="1:239" ht="16.5" customHeight="1" x14ac:dyDescent="0.3">
      <c r="A42" s="53" t="s">
        <v>279</v>
      </c>
      <c r="B42" s="57" t="s">
        <v>280</v>
      </c>
      <c r="C42" s="107"/>
      <c r="D42" s="66">
        <v>138000</v>
      </c>
      <c r="E42" s="140">
        <v>138000</v>
      </c>
      <c r="F42" s="140">
        <v>37450</v>
      </c>
      <c r="G42" s="55">
        <v>34973</v>
      </c>
      <c r="H42" s="55">
        <v>11548</v>
      </c>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c r="GH42" s="50"/>
      <c r="GI42" s="50"/>
      <c r="GJ42" s="50"/>
      <c r="GK42" s="50"/>
      <c r="GL42" s="50"/>
      <c r="GM42" s="50"/>
      <c r="GN42" s="50"/>
      <c r="GO42" s="50"/>
      <c r="GP42" s="50"/>
      <c r="GQ42" s="50"/>
      <c r="GR42" s="50"/>
      <c r="GS42" s="50"/>
      <c r="GT42" s="50"/>
      <c r="GU42" s="50"/>
      <c r="GV42" s="50"/>
      <c r="GW42" s="50"/>
      <c r="GX42" s="50"/>
      <c r="GY42" s="50"/>
      <c r="GZ42" s="50"/>
      <c r="HA42" s="50"/>
      <c r="HB42" s="50"/>
      <c r="HC42" s="50"/>
      <c r="HD42" s="50"/>
      <c r="HE42" s="50"/>
      <c r="HF42" s="50"/>
      <c r="HG42" s="50"/>
      <c r="HH42" s="50"/>
      <c r="HI42" s="50"/>
      <c r="HJ42" s="50"/>
      <c r="HK42" s="50"/>
      <c r="HL42" s="50"/>
      <c r="HM42" s="50"/>
      <c r="HN42" s="50"/>
      <c r="HO42" s="50"/>
      <c r="HP42" s="50"/>
      <c r="HQ42" s="50"/>
      <c r="HR42" s="50"/>
      <c r="HS42" s="50"/>
      <c r="HT42" s="50"/>
      <c r="HU42" s="50"/>
      <c r="HV42" s="50"/>
      <c r="HW42" s="50"/>
      <c r="HX42" s="50"/>
      <c r="HY42" s="50"/>
      <c r="HZ42" s="50"/>
      <c r="IA42" s="50"/>
      <c r="IB42" s="50"/>
      <c r="IC42" s="50"/>
      <c r="ID42" s="50"/>
      <c r="IE42" s="50"/>
    </row>
    <row r="43" spans="1:239" ht="16.5" customHeight="1" x14ac:dyDescent="0.3">
      <c r="A43" s="47" t="s">
        <v>281</v>
      </c>
      <c r="B43" s="51" t="s">
        <v>221</v>
      </c>
      <c r="C43" s="106">
        <f t="shared" ref="C43:H43" si="20">+C44+C58+C57+C60+C63+C65+C66+C68+C64+C67</f>
        <v>0</v>
      </c>
      <c r="D43" s="106">
        <f t="shared" si="20"/>
        <v>444661320</v>
      </c>
      <c r="E43" s="139">
        <f t="shared" si="20"/>
        <v>424222410</v>
      </c>
      <c r="F43" s="139">
        <f t="shared" si="20"/>
        <v>260555820</v>
      </c>
      <c r="G43" s="106">
        <f t="shared" si="20"/>
        <v>253303375</v>
      </c>
      <c r="H43" s="106">
        <f t="shared" si="20"/>
        <v>70313196</v>
      </c>
    </row>
    <row r="44" spans="1:239" ht="16.5" customHeight="1" x14ac:dyDescent="0.3">
      <c r="A44" s="47" t="s">
        <v>282</v>
      </c>
      <c r="B44" s="51" t="s">
        <v>283</v>
      </c>
      <c r="C44" s="106">
        <f t="shared" ref="C44:H44" si="21">+C45+C46+C47+C48+C49+C50+C51+C52+C54</f>
        <v>0</v>
      </c>
      <c r="D44" s="106">
        <f t="shared" si="21"/>
        <v>444267320</v>
      </c>
      <c r="E44" s="139">
        <f t="shared" si="21"/>
        <v>423828410</v>
      </c>
      <c r="F44" s="139">
        <f t="shared" si="21"/>
        <v>260541820</v>
      </c>
      <c r="G44" s="106">
        <f t="shared" si="21"/>
        <v>253292146</v>
      </c>
      <c r="H44" s="106">
        <f t="shared" si="21"/>
        <v>70308202</v>
      </c>
    </row>
    <row r="45" spans="1:239" s="50" customFormat="1" ht="16.5" customHeight="1" x14ac:dyDescent="0.3">
      <c r="A45" s="53" t="s">
        <v>284</v>
      </c>
      <c r="B45" s="56" t="s">
        <v>285</v>
      </c>
      <c r="C45" s="107"/>
      <c r="D45" s="66">
        <v>56000</v>
      </c>
      <c r="E45" s="140">
        <v>56000</v>
      </c>
      <c r="F45" s="140">
        <v>20000</v>
      </c>
      <c r="G45" s="55">
        <v>19862</v>
      </c>
      <c r="H45" s="55">
        <v>0</v>
      </c>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c r="GZ45" s="36"/>
      <c r="HA45" s="36"/>
      <c r="HB45" s="36"/>
      <c r="HC45" s="36"/>
      <c r="HD45" s="36"/>
      <c r="HE45" s="36"/>
      <c r="HF45" s="36"/>
      <c r="HG45" s="36"/>
      <c r="HH45" s="36"/>
      <c r="HI45" s="36"/>
      <c r="HJ45" s="36"/>
      <c r="HK45" s="36"/>
      <c r="HL45" s="36"/>
      <c r="HM45" s="36"/>
      <c r="HN45" s="36"/>
      <c r="HO45" s="36"/>
      <c r="HP45" s="36"/>
      <c r="HQ45" s="36"/>
      <c r="HR45" s="36"/>
      <c r="HS45" s="36"/>
      <c r="HT45" s="36"/>
      <c r="HU45" s="36"/>
      <c r="HV45" s="36"/>
      <c r="HW45" s="36"/>
      <c r="HX45" s="36"/>
      <c r="HY45" s="36"/>
      <c r="HZ45" s="36"/>
      <c r="IA45" s="36"/>
      <c r="IB45" s="36"/>
      <c r="IC45" s="36"/>
      <c r="ID45" s="36"/>
      <c r="IE45" s="36"/>
    </row>
    <row r="46" spans="1:239" s="50" customFormat="1" ht="16.5" customHeight="1" x14ac:dyDescent="0.3">
      <c r="A46" s="53" t="s">
        <v>286</v>
      </c>
      <c r="B46" s="56" t="s">
        <v>287</v>
      </c>
      <c r="C46" s="107"/>
      <c r="D46" s="66">
        <v>9570</v>
      </c>
      <c r="E46" s="140">
        <v>9570</v>
      </c>
      <c r="F46" s="140">
        <v>3000</v>
      </c>
      <c r="G46" s="55">
        <v>3000</v>
      </c>
      <c r="H46" s="55">
        <v>0</v>
      </c>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c r="GS46" s="36"/>
      <c r="GT46" s="36"/>
      <c r="GU46" s="36"/>
      <c r="GV46" s="36"/>
      <c r="GW46" s="36"/>
      <c r="GX46" s="36"/>
      <c r="GY46" s="36"/>
      <c r="GZ46" s="36"/>
      <c r="HA46" s="36"/>
      <c r="HB46" s="36"/>
      <c r="HC46" s="36"/>
      <c r="HD46" s="36"/>
      <c r="HE46" s="36"/>
      <c r="HF46" s="36"/>
      <c r="HG46" s="36"/>
      <c r="HH46" s="36"/>
      <c r="HI46" s="36"/>
      <c r="HJ46" s="36"/>
      <c r="HK46" s="36"/>
      <c r="HL46" s="36"/>
      <c r="HM46" s="36"/>
      <c r="HN46" s="36"/>
      <c r="HO46" s="36"/>
      <c r="HP46" s="36"/>
      <c r="HQ46" s="36"/>
      <c r="HR46" s="36"/>
      <c r="HS46" s="36"/>
      <c r="HT46" s="36"/>
      <c r="HU46" s="36"/>
      <c r="HV46" s="36"/>
      <c r="HW46" s="36"/>
      <c r="HX46" s="36"/>
      <c r="HY46" s="36"/>
      <c r="HZ46" s="36"/>
      <c r="IA46" s="36"/>
      <c r="IB46" s="36"/>
      <c r="IC46" s="36"/>
      <c r="ID46" s="36"/>
      <c r="IE46" s="36"/>
    </row>
    <row r="47" spans="1:239" ht="16.5" customHeight="1" x14ac:dyDescent="0.3">
      <c r="A47" s="53" t="s">
        <v>288</v>
      </c>
      <c r="B47" s="56" t="s">
        <v>289</v>
      </c>
      <c r="C47" s="107"/>
      <c r="D47" s="66">
        <v>149000</v>
      </c>
      <c r="E47" s="140">
        <v>149000</v>
      </c>
      <c r="F47" s="140">
        <v>50000</v>
      </c>
      <c r="G47" s="55">
        <v>47842</v>
      </c>
      <c r="H47" s="55">
        <v>26527</v>
      </c>
    </row>
    <row r="48" spans="1:239" ht="16.5" customHeight="1" x14ac:dyDescent="0.3">
      <c r="A48" s="53" t="s">
        <v>290</v>
      </c>
      <c r="B48" s="56" t="s">
        <v>291</v>
      </c>
      <c r="C48" s="107"/>
      <c r="D48" s="66">
        <v>10000</v>
      </c>
      <c r="E48" s="140">
        <v>10000</v>
      </c>
      <c r="F48" s="140">
        <v>3000</v>
      </c>
      <c r="G48" s="55">
        <v>2832</v>
      </c>
      <c r="H48" s="55">
        <v>911</v>
      </c>
    </row>
    <row r="49" spans="1:239" ht="16.5" customHeight="1" x14ac:dyDescent="0.3">
      <c r="A49" s="53" t="s">
        <v>292</v>
      </c>
      <c r="B49" s="56" t="s">
        <v>293</v>
      </c>
      <c r="C49" s="107"/>
      <c r="D49" s="66">
        <v>5000</v>
      </c>
      <c r="E49" s="140">
        <v>5000</v>
      </c>
      <c r="F49" s="140">
        <v>0</v>
      </c>
      <c r="G49" s="55">
        <v>0</v>
      </c>
      <c r="H49" s="55">
        <v>0</v>
      </c>
    </row>
    <row r="50" spans="1:239" ht="16.5" customHeight="1" x14ac:dyDescent="0.3">
      <c r="A50" s="53" t="s">
        <v>294</v>
      </c>
      <c r="B50" s="56" t="s">
        <v>295</v>
      </c>
      <c r="C50" s="107"/>
      <c r="D50" s="66">
        <v>20000</v>
      </c>
      <c r="E50" s="140">
        <v>20000</v>
      </c>
      <c r="F50" s="140">
        <v>5000</v>
      </c>
      <c r="G50" s="55">
        <v>4990</v>
      </c>
      <c r="H50" s="55">
        <v>0</v>
      </c>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c r="EC50" s="50"/>
      <c r="ED50" s="50"/>
      <c r="EE50" s="50"/>
      <c r="EF50" s="50"/>
      <c r="EG50" s="50"/>
      <c r="EH50" s="50"/>
      <c r="EI50" s="50"/>
      <c r="EJ50" s="50"/>
      <c r="EK50" s="50"/>
      <c r="EL50" s="50"/>
      <c r="EM50" s="50"/>
      <c r="EN50" s="50"/>
      <c r="EO50" s="50"/>
      <c r="EP50" s="50"/>
      <c r="EQ50" s="50"/>
      <c r="ER50" s="50"/>
      <c r="ES50" s="50"/>
      <c r="ET50" s="50"/>
      <c r="EU50" s="50"/>
      <c r="EV50" s="50"/>
      <c r="EW50" s="50"/>
      <c r="EX50" s="50"/>
      <c r="EY50" s="50"/>
      <c r="EZ50" s="50"/>
      <c r="FA50" s="50"/>
      <c r="FB50" s="50"/>
      <c r="FC50" s="50"/>
      <c r="FD50" s="50"/>
      <c r="FE50" s="50"/>
      <c r="FF50" s="50"/>
      <c r="FG50" s="50"/>
      <c r="FH50" s="50"/>
      <c r="FI50" s="50"/>
      <c r="FJ50" s="50"/>
      <c r="FK50" s="50"/>
      <c r="FL50" s="50"/>
      <c r="FM50" s="50"/>
      <c r="FN50" s="50"/>
      <c r="FO50" s="50"/>
      <c r="FP50" s="50"/>
      <c r="FQ50" s="50"/>
      <c r="FR50" s="50"/>
      <c r="FS50" s="50"/>
      <c r="FT50" s="50"/>
      <c r="FU50" s="50"/>
      <c r="FV50" s="50"/>
      <c r="FW50" s="50"/>
      <c r="FX50" s="50"/>
      <c r="FY50" s="50"/>
      <c r="FZ50" s="50"/>
      <c r="GA50" s="50"/>
      <c r="GB50" s="50"/>
      <c r="GC50" s="50"/>
      <c r="GD50" s="50"/>
      <c r="GE50" s="50"/>
      <c r="GF50" s="50"/>
      <c r="GG50" s="50"/>
      <c r="GH50" s="50"/>
      <c r="GI50" s="50"/>
      <c r="GJ50" s="50"/>
      <c r="GK50" s="50"/>
      <c r="GL50" s="50"/>
      <c r="GM50" s="50"/>
      <c r="GN50" s="50"/>
      <c r="GO50" s="50"/>
      <c r="GP50" s="50"/>
      <c r="GQ50" s="50"/>
      <c r="GR50" s="50"/>
      <c r="GS50" s="50"/>
      <c r="GT50" s="50"/>
      <c r="GU50" s="50"/>
      <c r="GV50" s="50"/>
      <c r="GW50" s="50"/>
      <c r="GX50" s="50"/>
      <c r="GY50" s="50"/>
      <c r="GZ50" s="50"/>
      <c r="HA50" s="50"/>
      <c r="HB50" s="50"/>
      <c r="HC50" s="50"/>
      <c r="HD50" s="50"/>
      <c r="HE50" s="50"/>
      <c r="HF50" s="50"/>
      <c r="HG50" s="50"/>
      <c r="HH50" s="50"/>
      <c r="HI50" s="50"/>
      <c r="HJ50" s="50"/>
      <c r="HK50" s="50"/>
      <c r="HL50" s="50"/>
      <c r="HM50" s="50"/>
      <c r="HN50" s="50"/>
      <c r="HO50" s="50"/>
      <c r="HP50" s="50"/>
      <c r="HQ50" s="50"/>
      <c r="HR50" s="50"/>
      <c r="HS50" s="50"/>
      <c r="HT50" s="50"/>
      <c r="HU50" s="50"/>
      <c r="HV50" s="50"/>
      <c r="HW50" s="50"/>
      <c r="HX50" s="50"/>
      <c r="HY50" s="50"/>
      <c r="HZ50" s="50"/>
      <c r="IA50" s="50"/>
      <c r="IB50" s="50"/>
      <c r="IC50" s="50"/>
      <c r="ID50" s="50"/>
      <c r="IE50" s="50"/>
    </row>
    <row r="51" spans="1:239" ht="16.5" customHeight="1" x14ac:dyDescent="0.3">
      <c r="A51" s="53" t="s">
        <v>296</v>
      </c>
      <c r="B51" s="56" t="s">
        <v>297</v>
      </c>
      <c r="C51" s="107"/>
      <c r="D51" s="66">
        <v>50000</v>
      </c>
      <c r="E51" s="140">
        <v>50000</v>
      </c>
      <c r="F51" s="140">
        <v>14000</v>
      </c>
      <c r="G51" s="55">
        <v>10724</v>
      </c>
      <c r="H51" s="55">
        <v>3842</v>
      </c>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c r="HV51" s="58"/>
      <c r="HW51" s="58"/>
      <c r="HX51" s="58"/>
      <c r="HY51" s="58"/>
      <c r="HZ51" s="58"/>
      <c r="IA51" s="58"/>
      <c r="IB51" s="58"/>
      <c r="IC51" s="58"/>
      <c r="ID51" s="58"/>
      <c r="IE51" s="58"/>
    </row>
    <row r="52" spans="1:239" ht="16.5" customHeight="1" x14ac:dyDescent="0.35">
      <c r="A52" s="47" t="s">
        <v>298</v>
      </c>
      <c r="B52" s="51" t="s">
        <v>299</v>
      </c>
      <c r="C52" s="108">
        <f t="shared" ref="C52:H52" si="22">+C53+C88</f>
        <v>0</v>
      </c>
      <c r="D52" s="108">
        <f t="shared" si="22"/>
        <v>443506750</v>
      </c>
      <c r="E52" s="142">
        <f t="shared" si="22"/>
        <v>423067840</v>
      </c>
      <c r="F52" s="142">
        <f t="shared" si="22"/>
        <v>260325820</v>
      </c>
      <c r="G52" s="108">
        <f t="shared" si="22"/>
        <v>253100223</v>
      </c>
      <c r="H52" s="108">
        <f t="shared" si="22"/>
        <v>70225822</v>
      </c>
    </row>
    <row r="53" spans="1:239" ht="16.5" customHeight="1" x14ac:dyDescent="0.3">
      <c r="A53" s="59" t="s">
        <v>300</v>
      </c>
      <c r="B53" s="60" t="s">
        <v>301</v>
      </c>
      <c r="C53" s="109"/>
      <c r="D53" s="66">
        <v>14000</v>
      </c>
      <c r="E53" s="140">
        <v>14000</v>
      </c>
      <c r="F53" s="140">
        <v>3000</v>
      </c>
      <c r="G53" s="55">
        <v>1518</v>
      </c>
      <c r="H53" s="55">
        <v>159</v>
      </c>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c r="FI53" s="50"/>
      <c r="FJ53" s="50"/>
      <c r="FK53" s="50"/>
      <c r="FL53" s="50"/>
      <c r="FM53" s="50"/>
      <c r="FN53" s="50"/>
      <c r="FO53" s="50"/>
      <c r="FP53" s="50"/>
      <c r="FQ53" s="50"/>
      <c r="FR53" s="50"/>
      <c r="FS53" s="50"/>
      <c r="FT53" s="50"/>
      <c r="FU53" s="50"/>
      <c r="FV53" s="50"/>
      <c r="FW53" s="50"/>
      <c r="FX53" s="50"/>
      <c r="FY53" s="50"/>
      <c r="FZ53" s="50"/>
      <c r="GA53" s="50"/>
      <c r="GB53" s="50"/>
      <c r="GC53" s="50"/>
      <c r="GD53" s="50"/>
      <c r="GE53" s="50"/>
      <c r="GF53" s="50"/>
      <c r="GG53" s="50"/>
      <c r="GH53" s="50"/>
      <c r="GI53" s="50"/>
      <c r="GJ53" s="50"/>
      <c r="GK53" s="50"/>
      <c r="GL53" s="50"/>
      <c r="GM53" s="50"/>
      <c r="GN53" s="50"/>
      <c r="GO53" s="50"/>
      <c r="GP53" s="50"/>
      <c r="GQ53" s="50"/>
      <c r="GR53" s="50"/>
      <c r="GS53" s="50"/>
      <c r="GT53" s="50"/>
      <c r="GU53" s="50"/>
      <c r="GV53" s="50"/>
      <c r="GW53" s="50"/>
      <c r="GX53" s="50"/>
      <c r="GY53" s="50"/>
      <c r="GZ53" s="50"/>
      <c r="HA53" s="50"/>
      <c r="HB53" s="50"/>
      <c r="HC53" s="50"/>
      <c r="HD53" s="50"/>
      <c r="HE53" s="50"/>
      <c r="HF53" s="50"/>
      <c r="HG53" s="50"/>
      <c r="HH53" s="50"/>
      <c r="HI53" s="50"/>
      <c r="HJ53" s="50"/>
      <c r="HK53" s="50"/>
      <c r="HL53" s="50"/>
      <c r="HM53" s="50"/>
      <c r="HN53" s="50"/>
      <c r="HO53" s="50"/>
      <c r="HP53" s="50"/>
      <c r="HQ53" s="50"/>
      <c r="HR53" s="50"/>
      <c r="HS53" s="50"/>
      <c r="HT53" s="50"/>
      <c r="HU53" s="50"/>
      <c r="HV53" s="50"/>
      <c r="HW53" s="50"/>
      <c r="HX53" s="50"/>
      <c r="HY53" s="50"/>
      <c r="HZ53" s="50"/>
      <c r="IA53" s="50"/>
      <c r="IB53" s="50"/>
      <c r="IC53" s="50"/>
      <c r="ID53" s="50"/>
      <c r="IE53" s="50"/>
    </row>
    <row r="54" spans="1:239" s="50" customFormat="1" ht="16.5" customHeight="1" x14ac:dyDescent="0.3">
      <c r="A54" s="53" t="s">
        <v>302</v>
      </c>
      <c r="B54" s="56" t="s">
        <v>303</v>
      </c>
      <c r="C54" s="107"/>
      <c r="D54" s="66">
        <v>461000</v>
      </c>
      <c r="E54" s="140">
        <v>461000</v>
      </c>
      <c r="F54" s="140">
        <v>121000</v>
      </c>
      <c r="G54" s="55">
        <v>102673</v>
      </c>
      <c r="H54" s="55">
        <v>51100</v>
      </c>
    </row>
    <row r="55" spans="1:239" s="58" customFormat="1" ht="16.5" customHeight="1" x14ac:dyDescent="0.3">
      <c r="A55" s="53"/>
      <c r="B55" s="56" t="s">
        <v>304</v>
      </c>
      <c r="C55" s="107"/>
      <c r="D55" s="66">
        <v>0</v>
      </c>
      <c r="E55" s="140">
        <v>0</v>
      </c>
      <c r="F55" s="140">
        <v>0</v>
      </c>
      <c r="G55" s="55">
        <v>0</v>
      </c>
      <c r="H55" s="55">
        <v>0</v>
      </c>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50"/>
      <c r="EP55" s="50"/>
      <c r="EQ55" s="50"/>
      <c r="ER55" s="50"/>
      <c r="ES55" s="50"/>
      <c r="ET55" s="50"/>
      <c r="EU55" s="50"/>
      <c r="EV55" s="50"/>
      <c r="EW55" s="50"/>
      <c r="EX55" s="50"/>
      <c r="EY55" s="50"/>
      <c r="EZ55" s="50"/>
      <c r="FA55" s="50"/>
      <c r="FB55" s="50"/>
      <c r="FC55" s="50"/>
      <c r="FD55" s="50"/>
      <c r="FE55" s="50"/>
      <c r="FF55" s="50"/>
      <c r="FG55" s="50"/>
      <c r="FH55" s="50"/>
      <c r="FI55" s="50"/>
      <c r="FJ55" s="50"/>
      <c r="FK55" s="50"/>
      <c r="FL55" s="50"/>
      <c r="FM55" s="50"/>
      <c r="FN55" s="50"/>
      <c r="FO55" s="50"/>
      <c r="FP55" s="50"/>
      <c r="FQ55" s="50"/>
      <c r="FR55" s="50"/>
      <c r="FS55" s="50"/>
      <c r="FT55" s="50"/>
      <c r="FU55" s="50"/>
      <c r="FV55" s="50"/>
      <c r="FW55" s="50"/>
      <c r="FX55" s="50"/>
      <c r="FY55" s="50"/>
      <c r="FZ55" s="50"/>
      <c r="GA55" s="50"/>
      <c r="GB55" s="50"/>
      <c r="GC55" s="50"/>
      <c r="GD55" s="50"/>
      <c r="GE55" s="50"/>
      <c r="GF55" s="50"/>
      <c r="GG55" s="50"/>
      <c r="GH55" s="50"/>
      <c r="GI55" s="50"/>
      <c r="GJ55" s="50"/>
      <c r="GK55" s="50"/>
      <c r="GL55" s="50"/>
      <c r="GM55" s="50"/>
      <c r="GN55" s="50"/>
      <c r="GO55" s="50"/>
      <c r="GP55" s="50"/>
      <c r="GQ55" s="50"/>
      <c r="GR55" s="50"/>
      <c r="GS55" s="50"/>
      <c r="GT55" s="50"/>
      <c r="GU55" s="50"/>
      <c r="GV55" s="50"/>
      <c r="GW55" s="50"/>
      <c r="GX55" s="50"/>
      <c r="GY55" s="50"/>
      <c r="GZ55" s="50"/>
      <c r="HA55" s="50"/>
      <c r="HB55" s="50"/>
      <c r="HC55" s="50"/>
      <c r="HD55" s="50"/>
      <c r="HE55" s="50"/>
      <c r="HF55" s="50"/>
      <c r="HG55" s="50"/>
      <c r="HH55" s="50"/>
      <c r="HI55" s="50"/>
      <c r="HJ55" s="50"/>
      <c r="HK55" s="50"/>
      <c r="HL55" s="50"/>
      <c r="HM55" s="50"/>
      <c r="HN55" s="50"/>
      <c r="HO55" s="50"/>
      <c r="HP55" s="50"/>
      <c r="HQ55" s="50"/>
      <c r="HR55" s="50"/>
      <c r="HS55" s="50"/>
      <c r="HT55" s="50"/>
      <c r="HU55" s="50"/>
      <c r="HV55" s="50"/>
      <c r="HW55" s="50"/>
      <c r="HX55" s="50"/>
      <c r="HY55" s="50"/>
      <c r="HZ55" s="50"/>
      <c r="IA55" s="50"/>
      <c r="IB55" s="50"/>
      <c r="IC55" s="50"/>
      <c r="ID55" s="50"/>
      <c r="IE55" s="50"/>
    </row>
    <row r="56" spans="1:239" ht="16.5" customHeight="1" x14ac:dyDescent="0.3">
      <c r="A56" s="53"/>
      <c r="B56" s="56" t="s">
        <v>305</v>
      </c>
      <c r="C56" s="107"/>
      <c r="D56" s="66">
        <v>73000</v>
      </c>
      <c r="E56" s="140">
        <v>73000</v>
      </c>
      <c r="F56" s="140">
        <v>18000</v>
      </c>
      <c r="G56" s="55">
        <v>13078</v>
      </c>
      <c r="H56" s="55">
        <v>5554</v>
      </c>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c r="EC56" s="50"/>
      <c r="ED56" s="50"/>
      <c r="EE56" s="50"/>
      <c r="EF56" s="50"/>
      <c r="EG56" s="50"/>
      <c r="EH56" s="50"/>
      <c r="EI56" s="50"/>
      <c r="EJ56" s="50"/>
      <c r="EK56" s="50"/>
      <c r="EL56" s="50"/>
      <c r="EM56" s="50"/>
      <c r="EN56" s="50"/>
      <c r="EO56" s="50"/>
      <c r="EP56" s="50"/>
      <c r="EQ56" s="50"/>
      <c r="ER56" s="50"/>
      <c r="ES56" s="50"/>
      <c r="ET56" s="50"/>
      <c r="EU56" s="50"/>
      <c r="EV56" s="50"/>
      <c r="EW56" s="50"/>
      <c r="EX56" s="50"/>
      <c r="EY56" s="50"/>
      <c r="EZ56" s="50"/>
      <c r="FA56" s="50"/>
      <c r="FB56" s="50"/>
      <c r="FC56" s="50"/>
      <c r="FD56" s="50"/>
      <c r="FE56" s="50"/>
      <c r="FF56" s="50"/>
      <c r="FG56" s="50"/>
      <c r="FH56" s="50"/>
      <c r="FI56" s="50"/>
      <c r="FJ56" s="50"/>
      <c r="FK56" s="50"/>
      <c r="FL56" s="50"/>
      <c r="FM56" s="50"/>
      <c r="FN56" s="50"/>
      <c r="FO56" s="50"/>
      <c r="FP56" s="50"/>
      <c r="FQ56" s="50"/>
      <c r="FR56" s="50"/>
      <c r="FS56" s="50"/>
      <c r="FT56" s="50"/>
      <c r="FU56" s="50"/>
      <c r="FV56" s="50"/>
      <c r="FW56" s="50"/>
      <c r="FX56" s="50"/>
      <c r="FY56" s="50"/>
      <c r="FZ56" s="50"/>
      <c r="GA56" s="50"/>
      <c r="GB56" s="50"/>
      <c r="GC56" s="50"/>
      <c r="GD56" s="50"/>
      <c r="GE56" s="50"/>
      <c r="GF56" s="50"/>
      <c r="GG56" s="50"/>
      <c r="GH56" s="50"/>
      <c r="GI56" s="50"/>
      <c r="GJ56" s="50"/>
      <c r="GK56" s="50"/>
      <c r="GL56" s="50"/>
      <c r="GM56" s="50"/>
      <c r="GN56" s="50"/>
      <c r="GO56" s="50"/>
      <c r="GP56" s="50"/>
      <c r="GQ56" s="50"/>
      <c r="GR56" s="50"/>
      <c r="GS56" s="50"/>
      <c r="GT56" s="50"/>
      <c r="GU56" s="50"/>
      <c r="GV56" s="50"/>
      <c r="GW56" s="50"/>
      <c r="GX56" s="50"/>
      <c r="GY56" s="50"/>
      <c r="GZ56" s="50"/>
      <c r="HA56" s="50"/>
      <c r="HB56" s="50"/>
      <c r="HC56" s="50"/>
      <c r="HD56" s="50"/>
      <c r="HE56" s="50"/>
      <c r="HF56" s="50"/>
      <c r="HG56" s="50"/>
      <c r="HH56" s="50"/>
      <c r="HI56" s="50"/>
      <c r="HJ56" s="50"/>
      <c r="HK56" s="50"/>
      <c r="HL56" s="50"/>
      <c r="HM56" s="50"/>
      <c r="HN56" s="50"/>
      <c r="HO56" s="50"/>
      <c r="HP56" s="50"/>
      <c r="HQ56" s="50"/>
      <c r="HR56" s="50"/>
      <c r="HS56" s="50"/>
      <c r="HT56" s="50"/>
      <c r="HU56" s="50"/>
      <c r="HV56" s="50"/>
      <c r="HW56" s="50"/>
      <c r="HX56" s="50"/>
      <c r="HY56" s="50"/>
      <c r="HZ56" s="50"/>
      <c r="IA56" s="50"/>
      <c r="IB56" s="50"/>
      <c r="IC56" s="50"/>
      <c r="ID56" s="50"/>
      <c r="IE56" s="50"/>
    </row>
    <row r="57" spans="1:239" s="50" customFormat="1" ht="16.5" customHeight="1" x14ac:dyDescent="0.3">
      <c r="A57" s="47" t="s">
        <v>306</v>
      </c>
      <c r="B57" s="56" t="s">
        <v>307</v>
      </c>
      <c r="C57" s="107"/>
      <c r="D57" s="66">
        <v>300000</v>
      </c>
      <c r="E57" s="140">
        <v>300000</v>
      </c>
      <c r="F57" s="140">
        <v>0</v>
      </c>
      <c r="G57" s="55">
        <v>0</v>
      </c>
      <c r="H57" s="55">
        <v>0</v>
      </c>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c r="GS57" s="36"/>
      <c r="GT57" s="36"/>
      <c r="GU57" s="36"/>
      <c r="GV57" s="36"/>
      <c r="GW57" s="36"/>
      <c r="GX57" s="36"/>
      <c r="GY57" s="36"/>
      <c r="GZ57" s="36"/>
      <c r="HA57" s="36"/>
      <c r="HB57" s="36"/>
      <c r="HC57" s="36"/>
      <c r="HD57" s="36"/>
      <c r="HE57" s="36"/>
      <c r="HF57" s="36"/>
      <c r="HG57" s="36"/>
      <c r="HH57" s="36"/>
      <c r="HI57" s="36"/>
      <c r="HJ57" s="36"/>
      <c r="HK57" s="36"/>
      <c r="HL57" s="36"/>
      <c r="HM57" s="36"/>
      <c r="HN57" s="36"/>
      <c r="HO57" s="36"/>
      <c r="HP57" s="36"/>
      <c r="HQ57" s="36"/>
      <c r="HR57" s="36"/>
      <c r="HS57" s="36"/>
      <c r="HT57" s="36"/>
      <c r="HU57" s="36"/>
      <c r="HV57" s="36"/>
      <c r="HW57" s="36"/>
      <c r="HX57" s="36"/>
      <c r="HY57" s="36"/>
      <c r="HZ57" s="36"/>
      <c r="IA57" s="36"/>
      <c r="IB57" s="36"/>
      <c r="IC57" s="36"/>
      <c r="ID57" s="36"/>
      <c r="IE57" s="36"/>
    </row>
    <row r="58" spans="1:239" s="50" customFormat="1" ht="16.5" customHeight="1" x14ac:dyDescent="0.3">
      <c r="A58" s="47" t="s">
        <v>308</v>
      </c>
      <c r="B58" s="51" t="s">
        <v>309</v>
      </c>
      <c r="C58" s="110">
        <f t="shared" ref="C58:H58" si="23">+C59</f>
        <v>0</v>
      </c>
      <c r="D58" s="110">
        <f t="shared" si="23"/>
        <v>45000</v>
      </c>
      <c r="E58" s="143">
        <f t="shared" si="23"/>
        <v>45000</v>
      </c>
      <c r="F58" s="143">
        <f t="shared" si="23"/>
        <v>0</v>
      </c>
      <c r="G58" s="110">
        <f t="shared" si="23"/>
        <v>0</v>
      </c>
      <c r="H58" s="110">
        <f t="shared" si="23"/>
        <v>0</v>
      </c>
    </row>
    <row r="59" spans="1:239" s="50" customFormat="1" ht="16.5" customHeight="1" x14ac:dyDescent="0.3">
      <c r="A59" s="53" t="s">
        <v>310</v>
      </c>
      <c r="B59" s="56" t="s">
        <v>311</v>
      </c>
      <c r="C59" s="107"/>
      <c r="D59" s="66">
        <v>45000</v>
      </c>
      <c r="E59" s="140">
        <v>45000</v>
      </c>
      <c r="F59" s="140">
        <v>0</v>
      </c>
      <c r="G59" s="55">
        <v>0</v>
      </c>
      <c r="H59" s="55">
        <v>0</v>
      </c>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c r="GS59" s="36"/>
      <c r="GT59" s="36"/>
      <c r="GU59" s="36"/>
      <c r="GV59" s="36"/>
      <c r="GW59" s="36"/>
      <c r="GX59" s="36"/>
      <c r="GY59" s="36"/>
      <c r="GZ59" s="36"/>
      <c r="HA59" s="36"/>
      <c r="HB59" s="36"/>
      <c r="HC59" s="36"/>
      <c r="HD59" s="36"/>
      <c r="HE59" s="36"/>
      <c r="HF59" s="36"/>
      <c r="HG59" s="36"/>
      <c r="HH59" s="36"/>
      <c r="HI59" s="36"/>
      <c r="HJ59" s="36"/>
      <c r="HK59" s="36"/>
      <c r="HL59" s="36"/>
      <c r="HM59" s="36"/>
      <c r="HN59" s="36"/>
      <c r="HO59" s="36"/>
      <c r="HP59" s="36"/>
      <c r="HQ59" s="36"/>
      <c r="HR59" s="36"/>
      <c r="HS59" s="36"/>
      <c r="HT59" s="36"/>
      <c r="HU59" s="36"/>
      <c r="HV59" s="36"/>
      <c r="HW59" s="36"/>
      <c r="HX59" s="36"/>
      <c r="HY59" s="36"/>
      <c r="HZ59" s="36"/>
      <c r="IA59" s="36"/>
      <c r="IB59" s="36"/>
      <c r="IC59" s="36"/>
      <c r="ID59" s="36"/>
      <c r="IE59" s="36"/>
    </row>
    <row r="60" spans="1:239" s="50" customFormat="1" ht="16.5" customHeight="1" x14ac:dyDescent="0.3">
      <c r="A60" s="47" t="s">
        <v>312</v>
      </c>
      <c r="B60" s="51" t="s">
        <v>313</v>
      </c>
      <c r="C60" s="106">
        <f t="shared" ref="C60:H60" si="24">+C61+C62</f>
        <v>0</v>
      </c>
      <c r="D60" s="106">
        <f t="shared" si="24"/>
        <v>3000</v>
      </c>
      <c r="E60" s="139">
        <f t="shared" si="24"/>
        <v>3000</v>
      </c>
      <c r="F60" s="139">
        <f t="shared" si="24"/>
        <v>1000</v>
      </c>
      <c r="G60" s="106">
        <f t="shared" si="24"/>
        <v>0</v>
      </c>
      <c r="H60" s="106">
        <f t="shared" si="24"/>
        <v>0</v>
      </c>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c r="GS60" s="36"/>
      <c r="GT60" s="36"/>
      <c r="GU60" s="36"/>
      <c r="GV60" s="36"/>
      <c r="GW60" s="36"/>
      <c r="GX60" s="36"/>
      <c r="GY60" s="36"/>
      <c r="GZ60" s="36"/>
      <c r="HA60" s="36"/>
      <c r="HB60" s="36"/>
      <c r="HC60" s="36"/>
      <c r="HD60" s="36"/>
      <c r="HE60" s="36"/>
      <c r="HF60" s="36"/>
      <c r="HG60" s="36"/>
      <c r="HH60" s="36"/>
      <c r="HI60" s="36"/>
      <c r="HJ60" s="36"/>
      <c r="HK60" s="36"/>
      <c r="HL60" s="36"/>
      <c r="HM60" s="36"/>
      <c r="HN60" s="36"/>
      <c r="HO60" s="36"/>
      <c r="HP60" s="36"/>
      <c r="HQ60" s="36"/>
      <c r="HR60" s="36"/>
      <c r="HS60" s="36"/>
      <c r="HT60" s="36"/>
      <c r="HU60" s="36"/>
      <c r="HV60" s="36"/>
      <c r="HW60" s="36"/>
      <c r="HX60" s="36"/>
      <c r="HY60" s="36"/>
      <c r="HZ60" s="36"/>
      <c r="IA60" s="36"/>
      <c r="IB60" s="36"/>
      <c r="IC60" s="36"/>
      <c r="ID60" s="36"/>
      <c r="IE60" s="36"/>
    </row>
    <row r="61" spans="1:239" ht="16.5" customHeight="1" x14ac:dyDescent="0.3">
      <c r="A61" s="47" t="s">
        <v>314</v>
      </c>
      <c r="B61" s="56" t="s">
        <v>315</v>
      </c>
      <c r="C61" s="107"/>
      <c r="D61" s="66">
        <v>3000</v>
      </c>
      <c r="E61" s="140">
        <v>3000</v>
      </c>
      <c r="F61" s="140">
        <v>1000</v>
      </c>
      <c r="G61" s="55">
        <v>0</v>
      </c>
      <c r="H61" s="55">
        <v>0</v>
      </c>
    </row>
    <row r="62" spans="1:239" s="50" customFormat="1" ht="16.5" customHeight="1" x14ac:dyDescent="0.3">
      <c r="A62" s="47" t="s">
        <v>316</v>
      </c>
      <c r="B62" s="56" t="s">
        <v>317</v>
      </c>
      <c r="C62" s="107"/>
      <c r="D62" s="66">
        <v>0</v>
      </c>
      <c r="E62" s="140">
        <v>0</v>
      </c>
      <c r="F62" s="140">
        <v>0</v>
      </c>
      <c r="G62" s="55">
        <v>0</v>
      </c>
      <c r="H62" s="55">
        <v>0</v>
      </c>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c r="GS62" s="36"/>
      <c r="GT62" s="36"/>
      <c r="GU62" s="36"/>
      <c r="GV62" s="36"/>
      <c r="GW62" s="36"/>
      <c r="GX62" s="36"/>
      <c r="GY62" s="36"/>
      <c r="GZ62" s="36"/>
      <c r="HA62" s="36"/>
      <c r="HB62" s="36"/>
      <c r="HC62" s="36"/>
      <c r="HD62" s="36"/>
      <c r="HE62" s="36"/>
      <c r="HF62" s="36"/>
      <c r="HG62" s="36"/>
      <c r="HH62" s="36"/>
      <c r="HI62" s="36"/>
      <c r="HJ62" s="36"/>
      <c r="HK62" s="36"/>
      <c r="HL62" s="36"/>
      <c r="HM62" s="36"/>
      <c r="HN62" s="36"/>
      <c r="HO62" s="36"/>
      <c r="HP62" s="36"/>
      <c r="HQ62" s="36"/>
      <c r="HR62" s="36"/>
      <c r="HS62" s="36"/>
      <c r="HT62" s="36"/>
      <c r="HU62" s="36"/>
      <c r="HV62" s="36"/>
      <c r="HW62" s="36"/>
      <c r="HX62" s="36"/>
      <c r="HY62" s="36"/>
      <c r="HZ62" s="36"/>
      <c r="IA62" s="36"/>
      <c r="IB62" s="36"/>
      <c r="IC62" s="36"/>
      <c r="ID62" s="36"/>
      <c r="IE62" s="36"/>
    </row>
    <row r="63" spans="1:239" ht="16.5" customHeight="1" x14ac:dyDescent="0.3">
      <c r="A63" s="53" t="s">
        <v>318</v>
      </c>
      <c r="B63" s="56" t="s">
        <v>319</v>
      </c>
      <c r="C63" s="107"/>
      <c r="D63" s="66">
        <v>3000</v>
      </c>
      <c r="E63" s="140">
        <v>3000</v>
      </c>
      <c r="F63" s="140">
        <v>500</v>
      </c>
      <c r="G63" s="55">
        <v>0</v>
      </c>
      <c r="H63" s="55">
        <v>0</v>
      </c>
    </row>
    <row r="64" spans="1:239" ht="16.5" customHeight="1" x14ac:dyDescent="0.3">
      <c r="A64" s="53" t="s">
        <v>320</v>
      </c>
      <c r="B64" s="54" t="s">
        <v>321</v>
      </c>
      <c r="C64" s="107"/>
      <c r="D64" s="66">
        <v>0</v>
      </c>
      <c r="E64" s="140">
        <v>0</v>
      </c>
      <c r="F64" s="140">
        <v>0</v>
      </c>
      <c r="G64" s="55">
        <v>0</v>
      </c>
      <c r="H64" s="55">
        <v>0</v>
      </c>
    </row>
    <row r="65" spans="1:239" ht="16.5" customHeight="1" x14ac:dyDescent="0.3">
      <c r="A65" s="53" t="s">
        <v>322</v>
      </c>
      <c r="B65" s="56" t="s">
        <v>323</v>
      </c>
      <c r="C65" s="107"/>
      <c r="D65" s="66">
        <v>0</v>
      </c>
      <c r="E65" s="140">
        <v>0</v>
      </c>
      <c r="F65" s="140">
        <v>0</v>
      </c>
      <c r="G65" s="55">
        <v>0</v>
      </c>
      <c r="H65" s="55">
        <v>0</v>
      </c>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50"/>
      <c r="EY65" s="50"/>
      <c r="EZ65" s="50"/>
      <c r="FA65" s="50"/>
      <c r="FB65" s="50"/>
      <c r="FC65" s="50"/>
      <c r="FD65" s="50"/>
      <c r="FE65" s="50"/>
      <c r="FF65" s="50"/>
      <c r="FG65" s="50"/>
      <c r="FH65" s="50"/>
      <c r="FI65" s="50"/>
      <c r="FJ65" s="50"/>
      <c r="FK65" s="50"/>
      <c r="FL65" s="50"/>
      <c r="FM65" s="50"/>
      <c r="FN65" s="50"/>
      <c r="FO65" s="50"/>
      <c r="FP65" s="50"/>
      <c r="FQ65" s="50"/>
      <c r="FR65" s="50"/>
      <c r="FS65" s="50"/>
      <c r="FT65" s="50"/>
      <c r="FU65" s="50"/>
      <c r="FV65" s="50"/>
      <c r="FW65" s="50"/>
      <c r="FX65" s="50"/>
      <c r="FY65" s="50"/>
      <c r="FZ65" s="50"/>
      <c r="GA65" s="50"/>
      <c r="GB65" s="50"/>
      <c r="GC65" s="50"/>
      <c r="GD65" s="50"/>
      <c r="GE65" s="50"/>
      <c r="GF65" s="50"/>
      <c r="GG65" s="50"/>
      <c r="GH65" s="50"/>
      <c r="GI65" s="50"/>
      <c r="GJ65" s="50"/>
      <c r="GK65" s="50"/>
      <c r="GL65" s="50"/>
      <c r="GM65" s="50"/>
      <c r="GN65" s="50"/>
      <c r="GO65" s="50"/>
      <c r="GP65" s="50"/>
      <c r="GQ65" s="50"/>
      <c r="GR65" s="50"/>
      <c r="GS65" s="50"/>
      <c r="GT65" s="50"/>
      <c r="GU65" s="50"/>
      <c r="GV65" s="50"/>
      <c r="GW65" s="50"/>
      <c r="GX65" s="50"/>
      <c r="GY65" s="50"/>
      <c r="GZ65" s="50"/>
      <c r="HA65" s="50"/>
      <c r="HB65" s="50"/>
      <c r="HC65" s="50"/>
      <c r="HD65" s="50"/>
      <c r="HE65" s="50"/>
      <c r="HF65" s="50"/>
      <c r="HG65" s="50"/>
      <c r="HH65" s="50"/>
      <c r="HI65" s="50"/>
      <c r="HJ65" s="50"/>
      <c r="HK65" s="50"/>
      <c r="HL65" s="50"/>
      <c r="HM65" s="50"/>
      <c r="HN65" s="50"/>
      <c r="HO65" s="50"/>
      <c r="HP65" s="50"/>
      <c r="HQ65" s="50"/>
      <c r="HR65" s="50"/>
      <c r="HS65" s="50"/>
      <c r="HT65" s="50"/>
      <c r="HU65" s="50"/>
      <c r="HV65" s="50"/>
      <c r="HW65" s="50"/>
      <c r="HX65" s="50"/>
      <c r="HY65" s="50"/>
      <c r="HZ65" s="50"/>
      <c r="IA65" s="50"/>
      <c r="IB65" s="50"/>
      <c r="IC65" s="50"/>
      <c r="ID65" s="50"/>
      <c r="IE65" s="50"/>
    </row>
    <row r="66" spans="1:239" ht="16.5" customHeight="1" x14ac:dyDescent="0.3">
      <c r="A66" s="53" t="s">
        <v>324</v>
      </c>
      <c r="B66" s="56" t="s">
        <v>325</v>
      </c>
      <c r="C66" s="107"/>
      <c r="D66" s="66">
        <v>6000</v>
      </c>
      <c r="E66" s="140">
        <v>6000</v>
      </c>
      <c r="F66" s="140">
        <v>2000</v>
      </c>
      <c r="G66" s="55">
        <v>1980</v>
      </c>
      <c r="H66" s="55">
        <v>1980</v>
      </c>
    </row>
    <row r="67" spans="1:239" ht="30" x14ac:dyDescent="0.3">
      <c r="A67" s="53" t="s">
        <v>326</v>
      </c>
      <c r="B67" s="56" t="s">
        <v>327</v>
      </c>
      <c r="C67" s="107"/>
      <c r="D67" s="66">
        <v>0</v>
      </c>
      <c r="E67" s="140">
        <v>0</v>
      </c>
      <c r="F67" s="140">
        <v>0</v>
      </c>
      <c r="G67" s="55">
        <v>0</v>
      </c>
      <c r="H67" s="55">
        <v>0</v>
      </c>
    </row>
    <row r="68" spans="1:239" ht="16.5" customHeight="1" x14ac:dyDescent="0.3">
      <c r="A68" s="47" t="s">
        <v>328</v>
      </c>
      <c r="B68" s="51" t="s">
        <v>329</v>
      </c>
      <c r="C68" s="110">
        <f t="shared" ref="C68:H68" si="25">+C69+C70</f>
        <v>0</v>
      </c>
      <c r="D68" s="110">
        <f t="shared" si="25"/>
        <v>37000</v>
      </c>
      <c r="E68" s="143">
        <f t="shared" si="25"/>
        <v>37000</v>
      </c>
      <c r="F68" s="143">
        <f t="shared" si="25"/>
        <v>10500</v>
      </c>
      <c r="G68" s="110">
        <f t="shared" si="25"/>
        <v>9249</v>
      </c>
      <c r="H68" s="110">
        <f t="shared" si="25"/>
        <v>3014</v>
      </c>
    </row>
    <row r="69" spans="1:239" ht="16.5" customHeight="1" x14ac:dyDescent="0.3">
      <c r="A69" s="53" t="s">
        <v>330</v>
      </c>
      <c r="B69" s="56" t="s">
        <v>331</v>
      </c>
      <c r="C69" s="107"/>
      <c r="D69" s="66">
        <v>36000</v>
      </c>
      <c r="E69" s="140">
        <v>36000</v>
      </c>
      <c r="F69" s="140">
        <v>9500</v>
      </c>
      <c r="G69" s="55">
        <v>9029</v>
      </c>
      <c r="H69" s="55">
        <v>3014</v>
      </c>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50"/>
      <c r="FK69" s="50"/>
      <c r="FL69" s="50"/>
      <c r="FM69" s="50"/>
      <c r="FN69" s="50"/>
      <c r="FO69" s="50"/>
      <c r="FP69" s="50"/>
      <c r="FQ69" s="50"/>
      <c r="FR69" s="50"/>
      <c r="FS69" s="50"/>
      <c r="FT69" s="50"/>
      <c r="FU69" s="50"/>
      <c r="FV69" s="50"/>
      <c r="FW69" s="50"/>
      <c r="FX69" s="50"/>
      <c r="FY69" s="50"/>
      <c r="FZ69" s="50"/>
      <c r="GA69" s="50"/>
      <c r="GB69" s="50"/>
      <c r="GC69" s="50"/>
      <c r="GD69" s="50"/>
      <c r="GE69" s="50"/>
      <c r="GF69" s="50"/>
      <c r="GG69" s="50"/>
      <c r="GH69" s="50"/>
      <c r="GI69" s="50"/>
      <c r="GJ69" s="50"/>
      <c r="GK69" s="50"/>
      <c r="GL69" s="50"/>
      <c r="GM69" s="50"/>
      <c r="GN69" s="50"/>
      <c r="GO69" s="50"/>
      <c r="GP69" s="50"/>
      <c r="GQ69" s="50"/>
      <c r="GR69" s="50"/>
      <c r="GS69" s="50"/>
      <c r="GT69" s="50"/>
      <c r="GU69" s="50"/>
      <c r="GV69" s="50"/>
      <c r="GW69" s="50"/>
      <c r="GX69" s="50"/>
      <c r="GY69" s="50"/>
      <c r="GZ69" s="50"/>
      <c r="HA69" s="50"/>
      <c r="HB69" s="50"/>
      <c r="HC69" s="50"/>
      <c r="HD69" s="50"/>
      <c r="HE69" s="50"/>
      <c r="HF69" s="50"/>
      <c r="HG69" s="50"/>
      <c r="HH69" s="50"/>
      <c r="HI69" s="50"/>
      <c r="HJ69" s="50"/>
      <c r="HK69" s="50"/>
      <c r="HL69" s="50"/>
      <c r="HM69" s="50"/>
      <c r="HN69" s="50"/>
      <c r="HO69" s="50"/>
      <c r="HP69" s="50"/>
      <c r="HQ69" s="50"/>
      <c r="HR69" s="50"/>
      <c r="HS69" s="50"/>
      <c r="HT69" s="50"/>
      <c r="HU69" s="50"/>
      <c r="HV69" s="50"/>
      <c r="HW69" s="50"/>
      <c r="HX69" s="50"/>
      <c r="HY69" s="50"/>
      <c r="HZ69" s="50"/>
      <c r="IA69" s="50"/>
      <c r="IB69" s="50"/>
      <c r="IC69" s="50"/>
      <c r="ID69" s="50"/>
      <c r="IE69" s="50"/>
    </row>
    <row r="70" spans="1:239" s="50" customFormat="1" ht="16.5" customHeight="1" x14ac:dyDescent="0.3">
      <c r="A70" s="53" t="s">
        <v>332</v>
      </c>
      <c r="B70" s="56" t="s">
        <v>333</v>
      </c>
      <c r="C70" s="107"/>
      <c r="D70" s="66">
        <v>1000</v>
      </c>
      <c r="E70" s="140">
        <v>1000</v>
      </c>
      <c r="F70" s="140">
        <v>1000</v>
      </c>
      <c r="G70" s="61">
        <v>220</v>
      </c>
      <c r="H70" s="61">
        <v>0</v>
      </c>
    </row>
    <row r="71" spans="1:239" ht="16.5" customHeight="1" x14ac:dyDescent="0.3">
      <c r="A71" s="47" t="s">
        <v>334</v>
      </c>
      <c r="B71" s="51" t="s">
        <v>223</v>
      </c>
      <c r="C71" s="105">
        <f>+C72</f>
        <v>0</v>
      </c>
      <c r="D71" s="105">
        <f t="shared" ref="D71:H72" si="26">+D72</f>
        <v>0</v>
      </c>
      <c r="E71" s="138">
        <f t="shared" si="26"/>
        <v>0</v>
      </c>
      <c r="F71" s="138">
        <f t="shared" si="26"/>
        <v>0</v>
      </c>
      <c r="G71" s="105">
        <f t="shared" si="26"/>
        <v>0</v>
      </c>
      <c r="H71" s="105">
        <f t="shared" si="26"/>
        <v>0</v>
      </c>
    </row>
    <row r="72" spans="1:239" ht="16.5" customHeight="1" x14ac:dyDescent="0.3">
      <c r="A72" s="62" t="s">
        <v>335</v>
      </c>
      <c r="B72" s="51" t="s">
        <v>336</v>
      </c>
      <c r="C72" s="105">
        <f>+C73</f>
        <v>0</v>
      </c>
      <c r="D72" s="105">
        <f t="shared" si="26"/>
        <v>0</v>
      </c>
      <c r="E72" s="138">
        <f t="shared" si="26"/>
        <v>0</v>
      </c>
      <c r="F72" s="138">
        <f t="shared" si="26"/>
        <v>0</v>
      </c>
      <c r="G72" s="105">
        <f t="shared" si="26"/>
        <v>0</v>
      </c>
      <c r="H72" s="105">
        <f t="shared" si="26"/>
        <v>0</v>
      </c>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50"/>
      <c r="EY72" s="50"/>
      <c r="EZ72" s="50"/>
      <c r="FA72" s="50"/>
      <c r="FB72" s="50"/>
      <c r="FC72" s="50"/>
      <c r="FD72" s="50"/>
      <c r="FE72" s="50"/>
      <c r="FF72" s="50"/>
      <c r="FG72" s="50"/>
      <c r="FH72" s="50"/>
      <c r="FI72" s="50"/>
      <c r="FJ72" s="50"/>
      <c r="FK72" s="50"/>
      <c r="FL72" s="50"/>
      <c r="FM72" s="50"/>
      <c r="FN72" s="50"/>
      <c r="FO72" s="50"/>
      <c r="FP72" s="50"/>
      <c r="FQ72" s="50"/>
      <c r="FR72" s="50"/>
      <c r="FS72" s="50"/>
      <c r="FT72" s="50"/>
      <c r="FU72" s="50"/>
      <c r="FV72" s="50"/>
      <c r="FW72" s="50"/>
      <c r="FX72" s="50"/>
      <c r="FY72" s="50"/>
      <c r="FZ72" s="50"/>
      <c r="GA72" s="50"/>
      <c r="GB72" s="50"/>
      <c r="GC72" s="50"/>
      <c r="GD72" s="50"/>
      <c r="GE72" s="50"/>
      <c r="GF72" s="50"/>
      <c r="GG72" s="50"/>
      <c r="GH72" s="50"/>
      <c r="GI72" s="50"/>
      <c r="GJ72" s="50"/>
      <c r="GK72" s="50"/>
      <c r="GL72" s="50"/>
      <c r="GM72" s="50"/>
      <c r="GN72" s="50"/>
      <c r="GO72" s="50"/>
      <c r="GP72" s="50"/>
      <c r="GQ72" s="50"/>
      <c r="GR72" s="50"/>
      <c r="GS72" s="50"/>
      <c r="GT72" s="50"/>
      <c r="GU72" s="50"/>
      <c r="GV72" s="50"/>
      <c r="GW72" s="50"/>
      <c r="GX72" s="50"/>
      <c r="GY72" s="50"/>
      <c r="GZ72" s="50"/>
      <c r="HA72" s="50"/>
      <c r="HB72" s="50"/>
      <c r="HC72" s="50"/>
      <c r="HD72" s="50"/>
      <c r="HE72" s="50"/>
      <c r="HF72" s="50"/>
      <c r="HG72" s="50"/>
      <c r="HH72" s="50"/>
      <c r="HI72" s="50"/>
      <c r="HJ72" s="50"/>
      <c r="HK72" s="50"/>
      <c r="HL72" s="50"/>
      <c r="HM72" s="50"/>
      <c r="HN72" s="50"/>
      <c r="HO72" s="50"/>
      <c r="HP72" s="50"/>
      <c r="HQ72" s="50"/>
      <c r="HR72" s="50"/>
      <c r="HS72" s="50"/>
      <c r="HT72" s="50"/>
      <c r="HU72" s="50"/>
      <c r="HV72" s="50"/>
      <c r="HW72" s="50"/>
      <c r="HX72" s="50"/>
      <c r="HY72" s="50"/>
      <c r="HZ72" s="50"/>
      <c r="IA72" s="50"/>
      <c r="IB72" s="50"/>
      <c r="IC72" s="50"/>
      <c r="ID72" s="50"/>
      <c r="IE72" s="50"/>
    </row>
    <row r="73" spans="1:239" s="50" customFormat="1" ht="16.5" customHeight="1" x14ac:dyDescent="0.3">
      <c r="A73" s="62" t="s">
        <v>337</v>
      </c>
      <c r="B73" s="56" t="s">
        <v>338</v>
      </c>
      <c r="C73" s="107"/>
      <c r="D73" s="66">
        <v>0</v>
      </c>
      <c r="E73" s="140">
        <v>0</v>
      </c>
      <c r="F73" s="140">
        <v>0</v>
      </c>
      <c r="G73" s="55">
        <v>0</v>
      </c>
      <c r="H73" s="55">
        <v>0</v>
      </c>
    </row>
    <row r="74" spans="1:239" s="50" customFormat="1" ht="16.5" customHeight="1" x14ac:dyDescent="0.3">
      <c r="A74" s="62" t="s">
        <v>339</v>
      </c>
      <c r="B74" s="63" t="s">
        <v>231</v>
      </c>
      <c r="C74" s="107">
        <f t="shared" ref="C74:H74" si="27">C75+C76</f>
        <v>0</v>
      </c>
      <c r="D74" s="107">
        <f t="shared" si="27"/>
        <v>67000</v>
      </c>
      <c r="E74" s="141">
        <f t="shared" si="27"/>
        <v>67000</v>
      </c>
      <c r="F74" s="141">
        <f t="shared" si="27"/>
        <v>20300</v>
      </c>
      <c r="G74" s="107">
        <f t="shared" si="27"/>
        <v>17286</v>
      </c>
      <c r="H74" s="107">
        <f t="shared" si="27"/>
        <v>6960</v>
      </c>
    </row>
    <row r="75" spans="1:239" s="50" customFormat="1" ht="16.5" customHeight="1" x14ac:dyDescent="0.3">
      <c r="A75" s="62" t="s">
        <v>340</v>
      </c>
      <c r="B75" s="64" t="s">
        <v>341</v>
      </c>
      <c r="C75" s="107"/>
      <c r="D75" s="66">
        <v>0</v>
      </c>
      <c r="E75" s="140">
        <v>0</v>
      </c>
      <c r="F75" s="140">
        <v>0</v>
      </c>
      <c r="G75" s="55">
        <v>0</v>
      </c>
      <c r="H75" s="55">
        <v>0</v>
      </c>
    </row>
    <row r="76" spans="1:239" ht="16.5" customHeight="1" x14ac:dyDescent="0.3">
      <c r="A76" s="62" t="s">
        <v>342</v>
      </c>
      <c r="B76" s="64" t="s">
        <v>343</v>
      </c>
      <c r="C76" s="107"/>
      <c r="D76" s="66">
        <v>67000</v>
      </c>
      <c r="E76" s="140">
        <v>67000</v>
      </c>
      <c r="F76" s="140">
        <v>20300</v>
      </c>
      <c r="G76" s="55">
        <v>17286</v>
      </c>
      <c r="H76" s="55">
        <v>6960</v>
      </c>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50"/>
      <c r="EY76" s="50"/>
      <c r="EZ76" s="50"/>
      <c r="FA76" s="50"/>
      <c r="FB76" s="50"/>
      <c r="FC76" s="50"/>
      <c r="FD76" s="50"/>
      <c r="FE76" s="50"/>
      <c r="FF76" s="50"/>
      <c r="FG76" s="50"/>
      <c r="FH76" s="50"/>
      <c r="FI76" s="50"/>
      <c r="FJ76" s="50"/>
      <c r="FK76" s="50"/>
      <c r="FL76" s="50"/>
      <c r="FM76" s="50"/>
      <c r="FN76" s="50"/>
      <c r="FO76" s="50"/>
      <c r="FP76" s="50"/>
      <c r="FQ76" s="50"/>
      <c r="FR76" s="50"/>
      <c r="FS76" s="50"/>
      <c r="FT76" s="50"/>
      <c r="FU76" s="50"/>
      <c r="FV76" s="50"/>
      <c r="FW76" s="50"/>
      <c r="FX76" s="50"/>
      <c r="FY76" s="50"/>
      <c r="FZ76" s="50"/>
      <c r="GA76" s="50"/>
      <c r="GB76" s="50"/>
      <c r="GC76" s="50"/>
      <c r="GD76" s="50"/>
      <c r="GE76" s="50"/>
      <c r="GF76" s="50"/>
      <c r="GG76" s="50"/>
      <c r="GH76" s="50"/>
      <c r="GI76" s="50"/>
      <c r="GJ76" s="50"/>
      <c r="GK76" s="50"/>
      <c r="GL76" s="50"/>
      <c r="GM76" s="50"/>
      <c r="GN76" s="50"/>
      <c r="GO76" s="50"/>
      <c r="GP76" s="50"/>
      <c r="GQ76" s="50"/>
      <c r="GR76" s="50"/>
      <c r="GS76" s="50"/>
      <c r="GT76" s="50"/>
      <c r="GU76" s="50"/>
      <c r="GV76" s="50"/>
      <c r="GW76" s="50"/>
      <c r="GX76" s="50"/>
      <c r="GY76" s="50"/>
      <c r="GZ76" s="50"/>
      <c r="HA76" s="50"/>
      <c r="HB76" s="50"/>
      <c r="HC76" s="50"/>
      <c r="HD76" s="50"/>
      <c r="HE76" s="50"/>
      <c r="HF76" s="50"/>
      <c r="HG76" s="50"/>
      <c r="HH76" s="50"/>
      <c r="HI76" s="50"/>
      <c r="HJ76" s="50"/>
      <c r="HK76" s="50"/>
      <c r="HL76" s="50"/>
      <c r="HM76" s="50"/>
      <c r="HN76" s="50"/>
      <c r="HO76" s="50"/>
      <c r="HP76" s="50"/>
      <c r="HQ76" s="50"/>
      <c r="HR76" s="50"/>
      <c r="HS76" s="50"/>
      <c r="HT76" s="50"/>
      <c r="HU76" s="50"/>
      <c r="HV76" s="50"/>
      <c r="HW76" s="50"/>
      <c r="HX76" s="50"/>
      <c r="HY76" s="50"/>
      <c r="HZ76" s="50"/>
      <c r="IA76" s="50"/>
      <c r="IB76" s="50"/>
      <c r="IC76" s="50"/>
      <c r="ID76" s="50"/>
      <c r="IE76" s="50"/>
    </row>
    <row r="77" spans="1:239" s="50" customFormat="1" ht="16.5" customHeight="1" x14ac:dyDescent="0.3">
      <c r="A77" s="47" t="s">
        <v>344</v>
      </c>
      <c r="B77" s="51" t="s">
        <v>233</v>
      </c>
      <c r="C77" s="106">
        <f t="shared" ref="C77:H77" si="28">+C78</f>
        <v>0</v>
      </c>
      <c r="D77" s="106">
        <f t="shared" si="28"/>
        <v>90000</v>
      </c>
      <c r="E77" s="139">
        <f t="shared" si="28"/>
        <v>90000</v>
      </c>
      <c r="F77" s="139">
        <f t="shared" si="28"/>
        <v>0</v>
      </c>
      <c r="G77" s="106">
        <f t="shared" si="28"/>
        <v>0</v>
      </c>
      <c r="H77" s="106">
        <f t="shared" si="28"/>
        <v>0</v>
      </c>
    </row>
    <row r="78" spans="1:239" s="50" customFormat="1" ht="16.5" customHeight="1" x14ac:dyDescent="0.3">
      <c r="A78" s="47" t="s">
        <v>345</v>
      </c>
      <c r="B78" s="51" t="s">
        <v>235</v>
      </c>
      <c r="C78" s="106">
        <f t="shared" ref="C78:H78" si="29">+C79+C84</f>
        <v>0</v>
      </c>
      <c r="D78" s="106">
        <f t="shared" si="29"/>
        <v>90000</v>
      </c>
      <c r="E78" s="139">
        <f t="shared" si="29"/>
        <v>90000</v>
      </c>
      <c r="F78" s="139">
        <f t="shared" si="29"/>
        <v>0</v>
      </c>
      <c r="G78" s="106">
        <f t="shared" si="29"/>
        <v>0</v>
      </c>
      <c r="H78" s="106">
        <f t="shared" si="29"/>
        <v>0</v>
      </c>
    </row>
    <row r="79" spans="1:239" s="50" customFormat="1" ht="16.5" customHeight="1" x14ac:dyDescent="0.3">
      <c r="A79" s="47" t="s">
        <v>346</v>
      </c>
      <c r="B79" s="51" t="s">
        <v>347</v>
      </c>
      <c r="C79" s="106">
        <f t="shared" ref="C79:H79" si="30">+C81+C83+C82+C80</f>
        <v>0</v>
      </c>
      <c r="D79" s="106">
        <f t="shared" si="30"/>
        <v>90000</v>
      </c>
      <c r="E79" s="139">
        <f t="shared" si="30"/>
        <v>90000</v>
      </c>
      <c r="F79" s="139">
        <f t="shared" si="30"/>
        <v>0</v>
      </c>
      <c r="G79" s="106">
        <f t="shared" si="30"/>
        <v>0</v>
      </c>
      <c r="H79" s="106">
        <f t="shared" si="30"/>
        <v>0</v>
      </c>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c r="GS79" s="36"/>
      <c r="GT79" s="36"/>
      <c r="GU79" s="36"/>
      <c r="GV79" s="36"/>
      <c r="GW79" s="36"/>
      <c r="GX79" s="36"/>
      <c r="GY79" s="36"/>
      <c r="GZ79" s="36"/>
      <c r="HA79" s="36"/>
      <c r="HB79" s="36"/>
      <c r="HC79" s="36"/>
      <c r="HD79" s="36"/>
      <c r="HE79" s="36"/>
      <c r="HF79" s="36"/>
      <c r="HG79" s="36"/>
      <c r="HH79" s="36"/>
      <c r="HI79" s="36"/>
      <c r="HJ79" s="36"/>
      <c r="HK79" s="36"/>
      <c r="HL79" s="36"/>
      <c r="HM79" s="36"/>
      <c r="HN79" s="36"/>
      <c r="HO79" s="36"/>
      <c r="HP79" s="36"/>
      <c r="HQ79" s="36"/>
      <c r="HR79" s="36"/>
      <c r="HS79" s="36"/>
      <c r="HT79" s="36"/>
      <c r="HU79" s="36"/>
      <c r="HV79" s="36"/>
      <c r="HW79" s="36"/>
      <c r="HX79" s="36"/>
      <c r="HY79" s="36"/>
      <c r="HZ79" s="36"/>
      <c r="IA79" s="36"/>
      <c r="IB79" s="36"/>
      <c r="IC79" s="36"/>
      <c r="ID79" s="36"/>
      <c r="IE79" s="36"/>
    </row>
    <row r="80" spans="1:239" s="50" customFormat="1" ht="16.5" customHeight="1" x14ac:dyDescent="0.3">
      <c r="A80" s="47" t="s">
        <v>348</v>
      </c>
      <c r="B80" s="54" t="s">
        <v>349</v>
      </c>
      <c r="C80" s="106"/>
      <c r="D80" s="66">
        <v>0</v>
      </c>
      <c r="E80" s="140">
        <v>0</v>
      </c>
      <c r="F80" s="140">
        <v>0</v>
      </c>
      <c r="G80" s="55">
        <v>0</v>
      </c>
      <c r="H80" s="55">
        <v>0</v>
      </c>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c r="GS80" s="36"/>
      <c r="GT80" s="36"/>
      <c r="GU80" s="36"/>
      <c r="GV80" s="36"/>
      <c r="GW80" s="36"/>
      <c r="GX80" s="36"/>
      <c r="GY80" s="36"/>
      <c r="GZ80" s="36"/>
      <c r="HA80" s="36"/>
      <c r="HB80" s="36"/>
      <c r="HC80" s="36"/>
      <c r="HD80" s="36"/>
      <c r="HE80" s="36"/>
      <c r="HF80" s="36"/>
      <c r="HG80" s="36"/>
      <c r="HH80" s="36"/>
      <c r="HI80" s="36"/>
      <c r="HJ80" s="36"/>
      <c r="HK80" s="36"/>
      <c r="HL80" s="36"/>
      <c r="HM80" s="36"/>
      <c r="HN80" s="36"/>
      <c r="HO80" s="36"/>
      <c r="HP80" s="36"/>
      <c r="HQ80" s="36"/>
      <c r="HR80" s="36"/>
      <c r="HS80" s="36"/>
      <c r="HT80" s="36"/>
      <c r="HU80" s="36"/>
      <c r="HV80" s="36"/>
      <c r="HW80" s="36"/>
      <c r="HX80" s="36"/>
      <c r="HY80" s="36"/>
      <c r="HZ80" s="36"/>
      <c r="IA80" s="36"/>
      <c r="IB80" s="36"/>
      <c r="IC80" s="36"/>
      <c r="ID80" s="36"/>
      <c r="IE80" s="36"/>
    </row>
    <row r="81" spans="1:239" s="50" customFormat="1" ht="16.5" customHeight="1" x14ac:dyDescent="0.3">
      <c r="A81" s="53" t="s">
        <v>350</v>
      </c>
      <c r="B81" s="56" t="s">
        <v>351</v>
      </c>
      <c r="C81" s="107"/>
      <c r="D81" s="66">
        <v>90000</v>
      </c>
      <c r="E81" s="140">
        <v>90000</v>
      </c>
      <c r="F81" s="140">
        <v>0</v>
      </c>
      <c r="G81" s="55">
        <v>0</v>
      </c>
      <c r="H81" s="55">
        <v>0</v>
      </c>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c r="GS81" s="36"/>
      <c r="GT81" s="36"/>
      <c r="GU81" s="36"/>
      <c r="GV81" s="36"/>
      <c r="GW81" s="36"/>
      <c r="GX81" s="36"/>
      <c r="GY81" s="36"/>
      <c r="GZ81" s="36"/>
      <c r="HA81" s="36"/>
      <c r="HB81" s="36"/>
      <c r="HC81" s="36"/>
      <c r="HD81" s="36"/>
      <c r="HE81" s="36"/>
      <c r="HF81" s="36"/>
      <c r="HG81" s="36"/>
      <c r="HH81" s="36"/>
      <c r="HI81" s="36"/>
      <c r="HJ81" s="36"/>
      <c r="HK81" s="36"/>
      <c r="HL81" s="36"/>
      <c r="HM81" s="36"/>
      <c r="HN81" s="36"/>
      <c r="HO81" s="36"/>
      <c r="HP81" s="36"/>
      <c r="HQ81" s="36"/>
      <c r="HR81" s="36"/>
      <c r="HS81" s="36"/>
      <c r="HT81" s="36"/>
      <c r="HU81" s="36"/>
      <c r="HV81" s="36"/>
      <c r="HW81" s="36"/>
      <c r="HX81" s="36"/>
      <c r="HY81" s="36"/>
      <c r="HZ81" s="36"/>
      <c r="IA81" s="36"/>
      <c r="IB81" s="36"/>
      <c r="IC81" s="36"/>
      <c r="ID81" s="36"/>
      <c r="IE81" s="36"/>
    </row>
    <row r="82" spans="1:239" s="50" customFormat="1" ht="16.5" customHeight="1" x14ac:dyDescent="0.3">
      <c r="A82" s="53" t="s">
        <v>352</v>
      </c>
      <c r="B82" s="54" t="s">
        <v>353</v>
      </c>
      <c r="C82" s="107"/>
      <c r="D82" s="66">
        <v>0</v>
      </c>
      <c r="E82" s="140">
        <v>0</v>
      </c>
      <c r="F82" s="140">
        <v>0</v>
      </c>
      <c r="G82" s="55">
        <v>0</v>
      </c>
      <c r="H82" s="55">
        <v>0</v>
      </c>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c r="GS82" s="36"/>
      <c r="GT82" s="36"/>
      <c r="GU82" s="36"/>
      <c r="GV82" s="36"/>
      <c r="GW82" s="36"/>
      <c r="GX82" s="36"/>
      <c r="GY82" s="36"/>
      <c r="GZ82" s="36"/>
      <c r="HA82" s="36"/>
      <c r="HB82" s="36"/>
      <c r="HC82" s="36"/>
      <c r="HD82" s="36"/>
      <c r="HE82" s="36"/>
      <c r="HF82" s="36"/>
      <c r="HG82" s="36"/>
      <c r="HH82" s="36"/>
      <c r="HI82" s="36"/>
      <c r="HJ82" s="36"/>
      <c r="HK82" s="36"/>
      <c r="HL82" s="36"/>
      <c r="HM82" s="36"/>
      <c r="HN82" s="36"/>
      <c r="HO82" s="36"/>
      <c r="HP82" s="36"/>
      <c r="HQ82" s="36"/>
      <c r="HR82" s="36"/>
      <c r="HS82" s="36"/>
      <c r="HT82" s="36"/>
      <c r="HU82" s="36"/>
      <c r="HV82" s="36"/>
      <c r="HW82" s="36"/>
      <c r="HX82" s="36"/>
      <c r="HY82" s="36"/>
      <c r="HZ82" s="36"/>
      <c r="IA82" s="36"/>
      <c r="IB82" s="36"/>
      <c r="IC82" s="36"/>
      <c r="ID82" s="36"/>
      <c r="IE82" s="36"/>
    </row>
    <row r="83" spans="1:239" ht="16.5" customHeight="1" x14ac:dyDescent="0.3">
      <c r="A83" s="53" t="s">
        <v>354</v>
      </c>
      <c r="B83" s="56" t="s">
        <v>355</v>
      </c>
      <c r="C83" s="107"/>
      <c r="D83" s="66">
        <v>0</v>
      </c>
      <c r="E83" s="140">
        <v>0</v>
      </c>
      <c r="F83" s="140">
        <v>0</v>
      </c>
      <c r="G83" s="55">
        <v>0</v>
      </c>
      <c r="H83" s="55">
        <v>0</v>
      </c>
    </row>
    <row r="84" spans="1:239" ht="16.5" customHeight="1" x14ac:dyDescent="0.3">
      <c r="A84" s="65" t="s">
        <v>356</v>
      </c>
      <c r="B84" s="54" t="s">
        <v>357</v>
      </c>
      <c r="C84" s="107"/>
      <c r="D84" s="66">
        <v>0</v>
      </c>
      <c r="E84" s="140">
        <v>0</v>
      </c>
      <c r="F84" s="140">
        <v>0</v>
      </c>
      <c r="G84" s="55">
        <v>0</v>
      </c>
      <c r="H84" s="55">
        <v>0</v>
      </c>
    </row>
    <row r="85" spans="1:239" ht="16.5" customHeight="1" x14ac:dyDescent="0.3">
      <c r="A85" s="53" t="s">
        <v>243</v>
      </c>
      <c r="B85" s="56" t="s">
        <v>358</v>
      </c>
      <c r="C85" s="107"/>
      <c r="D85" s="66">
        <v>0</v>
      </c>
      <c r="E85" s="140">
        <v>0</v>
      </c>
      <c r="F85" s="140">
        <v>0</v>
      </c>
      <c r="G85" s="55">
        <v>0</v>
      </c>
      <c r="H85" s="55">
        <v>0</v>
      </c>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row>
    <row r="86" spans="1:239" ht="16.5" customHeight="1" x14ac:dyDescent="0.3">
      <c r="A86" s="53" t="s">
        <v>359</v>
      </c>
      <c r="B86" s="56" t="s">
        <v>360</v>
      </c>
      <c r="C86" s="105">
        <f>C43-C88+C9+C11+C12+C14+C15+C16-C85</f>
        <v>0</v>
      </c>
      <c r="D86" s="105">
        <f t="shared" ref="D86:H86" si="31">D43-D88+D9+D11+D12+D14+D15+D16-D85</f>
        <v>259004810</v>
      </c>
      <c r="E86" s="138">
        <f t="shared" si="31"/>
        <v>259004810</v>
      </c>
      <c r="F86" s="138">
        <f t="shared" si="31"/>
        <v>80052010</v>
      </c>
      <c r="G86" s="105">
        <f t="shared" si="31"/>
        <v>78988241</v>
      </c>
      <c r="H86" s="105">
        <f t="shared" si="31"/>
        <v>25819585</v>
      </c>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row>
    <row r="87" spans="1:239" ht="16.5" customHeight="1" x14ac:dyDescent="0.3">
      <c r="A87" s="53"/>
      <c r="B87" s="56" t="s">
        <v>361</v>
      </c>
      <c r="C87" s="105"/>
      <c r="D87" s="66">
        <v>0</v>
      </c>
      <c r="E87" s="140">
        <v>0</v>
      </c>
      <c r="F87" s="140">
        <v>0</v>
      </c>
      <c r="G87" s="66">
        <v>-36565</v>
      </c>
      <c r="H87" s="66">
        <v>0</v>
      </c>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row>
    <row r="88" spans="1:239" ht="16.5" customHeight="1" x14ac:dyDescent="0.35">
      <c r="A88" s="53" t="s">
        <v>362</v>
      </c>
      <c r="B88" s="51" t="s">
        <v>363</v>
      </c>
      <c r="C88" s="111">
        <f>+C89+C178+C217+C221+C246+C248</f>
        <v>0</v>
      </c>
      <c r="D88" s="111">
        <f t="shared" ref="D88:H88" si="32">+D89+D178+D217+D221+D246+D248</f>
        <v>443492750</v>
      </c>
      <c r="E88" s="144">
        <f t="shared" si="32"/>
        <v>423053840</v>
      </c>
      <c r="F88" s="144">
        <f t="shared" si="32"/>
        <v>260322820</v>
      </c>
      <c r="G88" s="111">
        <f t="shared" si="32"/>
        <v>253098705</v>
      </c>
      <c r="H88" s="111">
        <f t="shared" si="32"/>
        <v>70225663</v>
      </c>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row>
    <row r="89" spans="1:239" s="58" customFormat="1" ht="16.5" customHeight="1" x14ac:dyDescent="0.3">
      <c r="A89" s="47" t="s">
        <v>364</v>
      </c>
      <c r="B89" s="51" t="s">
        <v>365</v>
      </c>
      <c r="C89" s="106">
        <f>+C90+C106+C142+C170+C174</f>
        <v>0</v>
      </c>
      <c r="D89" s="106">
        <f t="shared" ref="D89:H89" si="33">+D90+D106+D142+D170+D174</f>
        <v>208293320</v>
      </c>
      <c r="E89" s="139">
        <f t="shared" si="33"/>
        <v>188588880</v>
      </c>
      <c r="F89" s="139">
        <f t="shared" si="33"/>
        <v>142415980</v>
      </c>
      <c r="G89" s="106">
        <f t="shared" si="33"/>
        <v>137911625</v>
      </c>
      <c r="H89" s="106">
        <f t="shared" si="33"/>
        <v>32642325</v>
      </c>
    </row>
    <row r="90" spans="1:239" s="58" customFormat="1" ht="16.5" customHeight="1" x14ac:dyDescent="0.3">
      <c r="A90" s="53" t="s">
        <v>366</v>
      </c>
      <c r="B90" s="51" t="s">
        <v>367</v>
      </c>
      <c r="C90" s="105">
        <f t="shared" ref="C90:H90" si="34">+C91+C103+C104+C94+C97+C92+C93</f>
        <v>0</v>
      </c>
      <c r="D90" s="105">
        <f t="shared" si="34"/>
        <v>77590400</v>
      </c>
      <c r="E90" s="138">
        <f t="shared" si="34"/>
        <v>66759330</v>
      </c>
      <c r="F90" s="138">
        <f t="shared" si="34"/>
        <v>50040440</v>
      </c>
      <c r="G90" s="105">
        <f t="shared" si="34"/>
        <v>45537607</v>
      </c>
      <c r="H90" s="105">
        <f t="shared" si="34"/>
        <v>9126748</v>
      </c>
    </row>
    <row r="91" spans="1:239" s="58" customFormat="1" ht="16.5" customHeight="1" x14ac:dyDescent="0.3">
      <c r="A91" s="53"/>
      <c r="B91" s="54" t="s">
        <v>368</v>
      </c>
      <c r="C91" s="107"/>
      <c r="D91" s="66">
        <v>66393000</v>
      </c>
      <c r="E91" s="140">
        <v>53685000</v>
      </c>
      <c r="F91" s="140">
        <v>42861370</v>
      </c>
      <c r="G91" s="55">
        <v>38358810</v>
      </c>
      <c r="H91" s="55">
        <v>7205200</v>
      </c>
    </row>
    <row r="92" spans="1:239" s="58" customFormat="1" ht="45" x14ac:dyDescent="0.3">
      <c r="A92" s="53"/>
      <c r="B92" s="54" t="s">
        <v>369</v>
      </c>
      <c r="C92" s="107"/>
      <c r="D92" s="66">
        <v>870</v>
      </c>
      <c r="E92" s="140">
        <v>870</v>
      </c>
      <c r="F92" s="140">
        <v>870</v>
      </c>
      <c r="G92" s="55">
        <v>848</v>
      </c>
      <c r="H92" s="55">
        <v>283</v>
      </c>
    </row>
    <row r="93" spans="1:239" s="58" customFormat="1" ht="60" x14ac:dyDescent="0.3">
      <c r="A93" s="53"/>
      <c r="B93" s="54" t="s">
        <v>370</v>
      </c>
      <c r="C93" s="107"/>
      <c r="D93" s="66">
        <v>1460</v>
      </c>
      <c r="E93" s="140">
        <v>1460</v>
      </c>
      <c r="F93" s="140">
        <v>1460</v>
      </c>
      <c r="G93" s="55">
        <v>1453</v>
      </c>
      <c r="H93" s="55">
        <v>533</v>
      </c>
    </row>
    <row r="94" spans="1:239" s="58" customFormat="1" ht="16.5" customHeight="1" x14ac:dyDescent="0.3">
      <c r="A94" s="53"/>
      <c r="B94" s="67" t="s">
        <v>371</v>
      </c>
      <c r="C94" s="107">
        <f t="shared" ref="C94:H94" si="35">C95+C96</f>
        <v>0</v>
      </c>
      <c r="D94" s="107">
        <f t="shared" si="35"/>
        <v>0</v>
      </c>
      <c r="E94" s="141">
        <f t="shared" si="35"/>
        <v>0</v>
      </c>
      <c r="F94" s="141">
        <f t="shared" si="35"/>
        <v>0</v>
      </c>
      <c r="G94" s="107">
        <f t="shared" si="35"/>
        <v>0</v>
      </c>
      <c r="H94" s="107">
        <f t="shared" si="35"/>
        <v>0</v>
      </c>
    </row>
    <row r="95" spans="1:239" s="58" customFormat="1" ht="16.5" customHeight="1" x14ac:dyDescent="0.3">
      <c r="A95" s="53"/>
      <c r="B95" s="54" t="s">
        <v>372</v>
      </c>
      <c r="C95" s="107"/>
      <c r="D95" s="66">
        <v>0</v>
      </c>
      <c r="E95" s="140">
        <v>0</v>
      </c>
      <c r="F95" s="140">
        <v>0</v>
      </c>
      <c r="G95" s="55">
        <v>0</v>
      </c>
      <c r="H95" s="55">
        <v>0</v>
      </c>
    </row>
    <row r="96" spans="1:239" s="58" customFormat="1" ht="60" x14ac:dyDescent="0.3">
      <c r="A96" s="53"/>
      <c r="B96" s="54" t="s">
        <v>370</v>
      </c>
      <c r="C96" s="107"/>
      <c r="D96" s="66">
        <v>0</v>
      </c>
      <c r="E96" s="140">
        <v>0</v>
      </c>
      <c r="F96" s="140">
        <v>0</v>
      </c>
      <c r="G96" s="55">
        <v>0</v>
      </c>
      <c r="H96" s="55">
        <v>0</v>
      </c>
    </row>
    <row r="97" spans="1:240" s="58" customFormat="1" ht="16.5" customHeight="1" x14ac:dyDescent="0.3">
      <c r="A97" s="53"/>
      <c r="B97" s="67" t="s">
        <v>373</v>
      </c>
      <c r="C97" s="107">
        <f t="shared" ref="C97:G97" si="36">C98+C101+C102</f>
        <v>0</v>
      </c>
      <c r="D97" s="107">
        <f t="shared" si="36"/>
        <v>9569070</v>
      </c>
      <c r="E97" s="141">
        <f t="shared" si="36"/>
        <v>11446000</v>
      </c>
      <c r="F97" s="141">
        <f t="shared" si="36"/>
        <v>6421570</v>
      </c>
      <c r="G97" s="107">
        <f t="shared" si="36"/>
        <v>6421537</v>
      </c>
      <c r="H97" s="107">
        <f t="shared" ref="H97" si="37">H98+H101+H102</f>
        <v>1684093</v>
      </c>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c r="GS97" s="36"/>
      <c r="GT97" s="36"/>
      <c r="GU97" s="36"/>
      <c r="GV97" s="36"/>
      <c r="GW97" s="36"/>
      <c r="GX97" s="36"/>
      <c r="GY97" s="36"/>
      <c r="GZ97" s="36"/>
      <c r="HA97" s="36"/>
      <c r="HB97" s="36"/>
      <c r="HC97" s="36"/>
      <c r="HD97" s="36"/>
      <c r="HE97" s="36"/>
      <c r="HF97" s="36"/>
      <c r="HG97" s="36"/>
      <c r="HH97" s="36"/>
      <c r="HI97" s="36"/>
      <c r="HJ97" s="36"/>
      <c r="HK97" s="36"/>
      <c r="HL97" s="36"/>
      <c r="HM97" s="36"/>
      <c r="HN97" s="36"/>
      <c r="HO97" s="36"/>
      <c r="HP97" s="36"/>
      <c r="HQ97" s="36"/>
      <c r="HR97" s="36"/>
      <c r="HS97" s="36"/>
      <c r="HT97" s="36"/>
      <c r="HU97" s="36"/>
      <c r="HV97" s="36"/>
      <c r="HW97" s="36"/>
      <c r="HX97" s="36"/>
      <c r="HY97" s="36"/>
      <c r="HZ97" s="36"/>
      <c r="IA97" s="36"/>
      <c r="IB97" s="36"/>
      <c r="IC97" s="36"/>
      <c r="ID97" s="36"/>
      <c r="IE97" s="36"/>
    </row>
    <row r="98" spans="1:240" s="58" customFormat="1" ht="30" x14ac:dyDescent="0.3">
      <c r="A98" s="53"/>
      <c r="B98" s="54" t="s">
        <v>374</v>
      </c>
      <c r="C98" s="107">
        <f t="shared" ref="C98:G98" si="38">C99+C100</f>
        <v>0</v>
      </c>
      <c r="D98" s="107">
        <f t="shared" si="38"/>
        <v>8835140</v>
      </c>
      <c r="E98" s="141">
        <f t="shared" si="38"/>
        <v>10665000</v>
      </c>
      <c r="F98" s="141">
        <f t="shared" si="38"/>
        <v>6031520</v>
      </c>
      <c r="G98" s="107">
        <f t="shared" si="38"/>
        <v>6031509</v>
      </c>
      <c r="H98" s="107">
        <f t="shared" ref="H98" si="39">H99+H100</f>
        <v>1541516</v>
      </c>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c r="GS98" s="36"/>
      <c r="GT98" s="36"/>
      <c r="GU98" s="36"/>
      <c r="GV98" s="36"/>
      <c r="GW98" s="36"/>
      <c r="GX98" s="36"/>
      <c r="GY98" s="36"/>
      <c r="GZ98" s="36"/>
      <c r="HA98" s="36"/>
      <c r="HB98" s="36"/>
      <c r="HC98" s="36"/>
      <c r="HD98" s="36"/>
      <c r="HE98" s="36"/>
      <c r="HF98" s="36"/>
      <c r="HG98" s="36"/>
      <c r="HH98" s="36"/>
      <c r="HI98" s="36"/>
      <c r="HJ98" s="36"/>
      <c r="HK98" s="36"/>
      <c r="HL98" s="36"/>
      <c r="HM98" s="36"/>
      <c r="HN98" s="36"/>
      <c r="HO98" s="36"/>
      <c r="HP98" s="36"/>
      <c r="HQ98" s="36"/>
      <c r="HR98" s="36"/>
      <c r="HS98" s="36"/>
      <c r="HT98" s="36"/>
      <c r="HU98" s="36"/>
      <c r="HV98" s="36"/>
      <c r="HW98" s="36"/>
      <c r="HX98" s="36"/>
      <c r="HY98" s="36"/>
      <c r="HZ98" s="36"/>
      <c r="IA98" s="36"/>
      <c r="IB98" s="36"/>
      <c r="IC98" s="36"/>
      <c r="ID98" s="36"/>
      <c r="IE98" s="36"/>
    </row>
    <row r="99" spans="1:240" x14ac:dyDescent="0.3">
      <c r="A99" s="53"/>
      <c r="B99" s="54" t="s">
        <v>372</v>
      </c>
      <c r="C99" s="107"/>
      <c r="D99" s="66">
        <v>8835140</v>
      </c>
      <c r="E99" s="140">
        <v>10665000</v>
      </c>
      <c r="F99" s="140">
        <v>6031520</v>
      </c>
      <c r="G99" s="55">
        <v>6031509</v>
      </c>
      <c r="H99" s="55">
        <v>1541516</v>
      </c>
      <c r="IF99" s="58"/>
    </row>
    <row r="100" spans="1:240" ht="60" x14ac:dyDescent="0.3">
      <c r="A100" s="53"/>
      <c r="B100" s="54" t="s">
        <v>370</v>
      </c>
      <c r="C100" s="107"/>
      <c r="D100" s="66">
        <v>0</v>
      </c>
      <c r="E100" s="140">
        <v>0</v>
      </c>
      <c r="F100" s="140">
        <v>0</v>
      </c>
      <c r="G100" s="55">
        <v>0</v>
      </c>
      <c r="H100" s="55">
        <v>0</v>
      </c>
      <c r="IF100" s="58"/>
    </row>
    <row r="101" spans="1:240" ht="60" x14ac:dyDescent="0.3">
      <c r="A101" s="53"/>
      <c r="B101" s="54" t="s">
        <v>375</v>
      </c>
      <c r="C101" s="107"/>
      <c r="D101" s="66">
        <v>410770</v>
      </c>
      <c r="E101" s="140">
        <v>434000</v>
      </c>
      <c r="F101" s="140">
        <v>216690</v>
      </c>
      <c r="G101" s="55">
        <v>216681</v>
      </c>
      <c r="H101" s="55">
        <v>79209</v>
      </c>
      <c r="IF101" s="58"/>
    </row>
    <row r="102" spans="1:240" ht="45" x14ac:dyDescent="0.3">
      <c r="A102" s="53"/>
      <c r="B102" s="54" t="s">
        <v>376</v>
      </c>
      <c r="C102" s="107"/>
      <c r="D102" s="66">
        <v>323160</v>
      </c>
      <c r="E102" s="140">
        <v>347000</v>
      </c>
      <c r="F102" s="140">
        <v>173360</v>
      </c>
      <c r="G102" s="55">
        <v>173347</v>
      </c>
      <c r="H102" s="55">
        <v>63368</v>
      </c>
      <c r="IF102" s="58"/>
    </row>
    <row r="103" spans="1:240" s="50" customFormat="1" ht="16.5" customHeight="1" x14ac:dyDescent="0.3">
      <c r="A103" s="53"/>
      <c r="B103" s="54" t="s">
        <v>377</v>
      </c>
      <c r="C103" s="107"/>
      <c r="D103" s="66">
        <v>78000</v>
      </c>
      <c r="E103" s="140">
        <v>78000</v>
      </c>
      <c r="F103" s="140">
        <v>39000</v>
      </c>
      <c r="G103" s="55">
        <v>39000</v>
      </c>
      <c r="H103" s="55">
        <v>13000</v>
      </c>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c r="GP103" s="36"/>
      <c r="GQ103" s="36"/>
      <c r="GR103" s="36"/>
      <c r="GS103" s="36"/>
      <c r="GT103" s="36"/>
      <c r="GU103" s="36"/>
      <c r="GV103" s="36"/>
      <c r="GW103" s="36"/>
      <c r="GX103" s="36"/>
      <c r="GY103" s="36"/>
      <c r="GZ103" s="36"/>
      <c r="HA103" s="36"/>
      <c r="HB103" s="36"/>
      <c r="HC103" s="36"/>
      <c r="HD103" s="36"/>
      <c r="HE103" s="36"/>
      <c r="HF103" s="36"/>
      <c r="HG103" s="36"/>
      <c r="HH103" s="36"/>
      <c r="HI103" s="36"/>
      <c r="HJ103" s="36"/>
      <c r="HK103" s="36"/>
      <c r="HL103" s="36"/>
      <c r="HM103" s="36"/>
      <c r="HN103" s="36"/>
      <c r="HO103" s="36"/>
      <c r="HP103" s="36"/>
      <c r="HQ103" s="36"/>
      <c r="HR103" s="36"/>
      <c r="HS103" s="36"/>
      <c r="HT103" s="36"/>
      <c r="HU103" s="36"/>
      <c r="HV103" s="36"/>
      <c r="HW103" s="36"/>
      <c r="HX103" s="36"/>
      <c r="HY103" s="36"/>
      <c r="HZ103" s="36"/>
      <c r="IA103" s="36"/>
      <c r="IB103" s="36"/>
      <c r="IC103" s="36"/>
      <c r="ID103" s="36"/>
      <c r="IE103" s="36"/>
      <c r="IF103" s="58"/>
    </row>
    <row r="104" spans="1:240" ht="45" x14ac:dyDescent="0.3">
      <c r="A104" s="53"/>
      <c r="B104" s="54" t="s">
        <v>378</v>
      </c>
      <c r="C104" s="107"/>
      <c r="D104" s="66">
        <v>1548000</v>
      </c>
      <c r="E104" s="140">
        <v>1548000</v>
      </c>
      <c r="F104" s="140">
        <v>716170</v>
      </c>
      <c r="G104" s="55">
        <v>715959</v>
      </c>
      <c r="H104" s="55">
        <v>223639</v>
      </c>
      <c r="IF104" s="58"/>
    </row>
    <row r="105" spans="1:240" x14ac:dyDescent="0.3">
      <c r="A105" s="53"/>
      <c r="B105" s="56" t="s">
        <v>361</v>
      </c>
      <c r="C105" s="107"/>
      <c r="D105" s="66">
        <v>0</v>
      </c>
      <c r="E105" s="140">
        <v>0</v>
      </c>
      <c r="F105" s="140">
        <v>0</v>
      </c>
      <c r="G105" s="55">
        <v>-1978</v>
      </c>
      <c r="H105" s="55">
        <v>-1747</v>
      </c>
    </row>
    <row r="106" spans="1:240" ht="30" x14ac:dyDescent="0.3">
      <c r="A106" s="114" t="s">
        <v>379</v>
      </c>
      <c r="B106" s="51" t="s">
        <v>380</v>
      </c>
      <c r="C106" s="107">
        <f t="shared" ref="C106:H106" si="40">C107+C110+C113+C116+C119+C122+C128+C125+C131</f>
        <v>0</v>
      </c>
      <c r="D106" s="107">
        <f t="shared" si="40"/>
        <v>104310800</v>
      </c>
      <c r="E106" s="141">
        <f t="shared" si="40"/>
        <v>95920040</v>
      </c>
      <c r="F106" s="141">
        <f t="shared" si="40"/>
        <v>80581040</v>
      </c>
      <c r="G106" s="107">
        <f t="shared" si="40"/>
        <v>80579922</v>
      </c>
      <c r="H106" s="107">
        <f t="shared" si="40"/>
        <v>20101498</v>
      </c>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c r="DA106" s="50"/>
      <c r="DB106" s="50"/>
      <c r="DC106" s="50"/>
      <c r="DD106" s="50"/>
      <c r="DE106" s="50"/>
      <c r="DF106" s="50"/>
      <c r="DG106" s="50"/>
      <c r="DH106" s="50"/>
      <c r="DI106" s="50"/>
      <c r="DJ106" s="50"/>
      <c r="DK106" s="50"/>
      <c r="DL106" s="50"/>
      <c r="DM106" s="50"/>
      <c r="DN106" s="50"/>
      <c r="DO106" s="50"/>
      <c r="DP106" s="50"/>
      <c r="DQ106" s="50"/>
      <c r="DR106" s="50"/>
      <c r="DS106" s="50"/>
      <c r="DT106" s="50"/>
      <c r="DU106" s="50"/>
      <c r="DV106" s="50"/>
      <c r="DW106" s="50"/>
      <c r="DX106" s="50"/>
      <c r="DY106" s="50"/>
      <c r="DZ106" s="50"/>
      <c r="EA106" s="50"/>
      <c r="EB106" s="50"/>
      <c r="EC106" s="50"/>
      <c r="ED106" s="50"/>
      <c r="EE106" s="50"/>
      <c r="EF106" s="50"/>
      <c r="EG106" s="50"/>
      <c r="EH106" s="50"/>
      <c r="EI106" s="50"/>
      <c r="EJ106" s="50"/>
      <c r="EK106" s="50"/>
      <c r="EL106" s="50"/>
      <c r="EM106" s="50"/>
      <c r="EN106" s="50"/>
      <c r="EO106" s="50"/>
      <c r="EP106" s="50"/>
      <c r="EQ106" s="50"/>
      <c r="ER106" s="50"/>
      <c r="ES106" s="50"/>
      <c r="ET106" s="50"/>
      <c r="EU106" s="50"/>
      <c r="EV106" s="50"/>
      <c r="EW106" s="50"/>
      <c r="EX106" s="50"/>
      <c r="EY106" s="50"/>
      <c r="EZ106" s="50"/>
      <c r="FA106" s="50"/>
      <c r="FB106" s="50"/>
      <c r="FC106" s="50"/>
      <c r="FD106" s="50"/>
      <c r="FE106" s="50"/>
      <c r="FF106" s="50"/>
      <c r="FG106" s="50"/>
      <c r="FH106" s="50"/>
      <c r="FI106" s="50"/>
      <c r="FJ106" s="50"/>
      <c r="FK106" s="50"/>
      <c r="FL106" s="50"/>
      <c r="FM106" s="50"/>
      <c r="FN106" s="50"/>
      <c r="FO106" s="50"/>
      <c r="FP106" s="50"/>
      <c r="FQ106" s="50"/>
      <c r="FR106" s="50"/>
      <c r="FS106" s="50"/>
      <c r="FT106" s="50"/>
      <c r="FU106" s="50"/>
      <c r="FV106" s="50"/>
      <c r="FW106" s="50"/>
      <c r="FX106" s="50"/>
      <c r="FY106" s="50"/>
      <c r="FZ106" s="50"/>
      <c r="GA106" s="50"/>
      <c r="GB106" s="50"/>
      <c r="GC106" s="50"/>
      <c r="GD106" s="50"/>
      <c r="GE106" s="50"/>
      <c r="GF106" s="50"/>
      <c r="GG106" s="50"/>
      <c r="GH106" s="50"/>
      <c r="GI106" s="50"/>
      <c r="GJ106" s="50"/>
      <c r="GK106" s="50"/>
      <c r="GL106" s="50"/>
      <c r="GM106" s="50"/>
      <c r="GN106" s="50"/>
      <c r="GO106" s="50"/>
      <c r="GP106" s="50"/>
      <c r="GQ106" s="50"/>
      <c r="GR106" s="50"/>
      <c r="GS106" s="50"/>
      <c r="GT106" s="50"/>
      <c r="GU106" s="50"/>
      <c r="GV106" s="50"/>
      <c r="GW106" s="50"/>
      <c r="GX106" s="50"/>
      <c r="GY106" s="50"/>
      <c r="GZ106" s="50"/>
      <c r="HA106" s="50"/>
      <c r="HB106" s="50"/>
      <c r="HC106" s="50"/>
      <c r="HD106" s="50"/>
      <c r="HE106" s="50"/>
      <c r="HF106" s="50"/>
      <c r="HG106" s="50"/>
      <c r="HH106" s="50"/>
      <c r="HI106" s="50"/>
      <c r="HJ106" s="50"/>
      <c r="HK106" s="50"/>
      <c r="HL106" s="50"/>
      <c r="HM106" s="50"/>
      <c r="HN106" s="50"/>
      <c r="HO106" s="50"/>
      <c r="HP106" s="50"/>
      <c r="HQ106" s="50"/>
      <c r="HR106" s="50"/>
      <c r="HS106" s="50"/>
      <c r="HT106" s="50"/>
      <c r="HU106" s="50"/>
      <c r="HV106" s="50"/>
      <c r="HW106" s="50"/>
      <c r="HX106" s="50"/>
      <c r="HY106" s="50"/>
      <c r="HZ106" s="50"/>
      <c r="IA106" s="50"/>
      <c r="IB106" s="50"/>
      <c r="IC106" s="50"/>
      <c r="ID106" s="50"/>
      <c r="IE106" s="50"/>
    </row>
    <row r="107" spans="1:240" ht="16.5" customHeight="1" x14ac:dyDescent="0.3">
      <c r="A107" s="53"/>
      <c r="B107" s="54" t="s">
        <v>381</v>
      </c>
      <c r="C107" s="107">
        <f t="shared" ref="C107:H107" si="41">C108+C109</f>
        <v>0</v>
      </c>
      <c r="D107" s="107">
        <f t="shared" si="41"/>
        <v>5533790</v>
      </c>
      <c r="E107" s="141">
        <f t="shared" si="41"/>
        <v>6102940</v>
      </c>
      <c r="F107" s="141">
        <f t="shared" si="41"/>
        <v>5404940</v>
      </c>
      <c r="G107" s="107">
        <f t="shared" si="41"/>
        <v>5404885</v>
      </c>
      <c r="H107" s="107">
        <f t="shared" si="41"/>
        <v>1913594</v>
      </c>
    </row>
    <row r="108" spans="1:240" x14ac:dyDescent="0.3">
      <c r="A108" s="53"/>
      <c r="B108" s="54" t="s">
        <v>368</v>
      </c>
      <c r="C108" s="107"/>
      <c r="D108" s="66">
        <v>5533790</v>
      </c>
      <c r="E108" s="140">
        <v>6102940</v>
      </c>
      <c r="F108" s="140">
        <v>5404940</v>
      </c>
      <c r="G108" s="55">
        <v>5404885</v>
      </c>
      <c r="H108" s="55">
        <v>1913594</v>
      </c>
    </row>
    <row r="109" spans="1:240" ht="60" x14ac:dyDescent="0.3">
      <c r="A109" s="53"/>
      <c r="B109" s="54" t="s">
        <v>370</v>
      </c>
      <c r="C109" s="107"/>
      <c r="D109" s="66">
        <v>0</v>
      </c>
      <c r="E109" s="140">
        <v>0</v>
      </c>
      <c r="F109" s="140">
        <v>0</v>
      </c>
      <c r="G109" s="55">
        <v>0</v>
      </c>
      <c r="H109" s="55">
        <v>0</v>
      </c>
    </row>
    <row r="110" spans="1:240" ht="16.5" customHeight="1" x14ac:dyDescent="0.3">
      <c r="A110" s="53"/>
      <c r="B110" s="54" t="s">
        <v>382</v>
      </c>
      <c r="C110" s="107">
        <f t="shared" ref="C110:H110" si="42">C111+C112</f>
        <v>0</v>
      </c>
      <c r="D110" s="107">
        <f t="shared" si="42"/>
        <v>0</v>
      </c>
      <c r="E110" s="141">
        <f t="shared" si="42"/>
        <v>0</v>
      </c>
      <c r="F110" s="141">
        <f t="shared" si="42"/>
        <v>0</v>
      </c>
      <c r="G110" s="107">
        <f t="shared" si="42"/>
        <v>0</v>
      </c>
      <c r="H110" s="107">
        <f t="shared" si="42"/>
        <v>0</v>
      </c>
    </row>
    <row r="111" spans="1:240" x14ac:dyDescent="0.3">
      <c r="A111" s="53"/>
      <c r="B111" s="54" t="s">
        <v>368</v>
      </c>
      <c r="C111" s="107"/>
      <c r="D111" s="66">
        <v>0</v>
      </c>
      <c r="E111" s="140">
        <v>0</v>
      </c>
      <c r="F111" s="140">
        <v>0</v>
      </c>
      <c r="G111" s="55">
        <v>0</v>
      </c>
      <c r="H111" s="55">
        <v>0</v>
      </c>
    </row>
    <row r="112" spans="1:240" ht="60" x14ac:dyDescent="0.3">
      <c r="A112" s="53"/>
      <c r="B112" s="54" t="s">
        <v>370</v>
      </c>
      <c r="C112" s="107"/>
      <c r="D112" s="66">
        <v>0</v>
      </c>
      <c r="E112" s="140">
        <v>0</v>
      </c>
      <c r="F112" s="140">
        <v>0</v>
      </c>
      <c r="G112" s="55">
        <v>0</v>
      </c>
      <c r="H112" s="55">
        <v>0</v>
      </c>
    </row>
    <row r="113" spans="1:240" x14ac:dyDescent="0.3">
      <c r="A113" s="53"/>
      <c r="B113" s="54" t="s">
        <v>383</v>
      </c>
      <c r="C113" s="107">
        <f t="shared" ref="C113:H113" si="43">C114+C115</f>
        <v>0</v>
      </c>
      <c r="D113" s="107">
        <f t="shared" si="43"/>
        <v>4974970</v>
      </c>
      <c r="E113" s="141">
        <f t="shared" si="43"/>
        <v>4662730</v>
      </c>
      <c r="F113" s="141">
        <f t="shared" si="43"/>
        <v>4594730</v>
      </c>
      <c r="G113" s="107">
        <f t="shared" si="43"/>
        <v>4594707</v>
      </c>
      <c r="H113" s="107">
        <f t="shared" si="43"/>
        <v>507916</v>
      </c>
      <c r="IF113" s="50"/>
    </row>
    <row r="114" spans="1:240" x14ac:dyDescent="0.3">
      <c r="A114" s="53"/>
      <c r="B114" s="54" t="s">
        <v>368</v>
      </c>
      <c r="C114" s="107"/>
      <c r="D114" s="66">
        <v>4974970</v>
      </c>
      <c r="E114" s="140">
        <v>4662730</v>
      </c>
      <c r="F114" s="140">
        <v>4594730</v>
      </c>
      <c r="G114" s="55">
        <v>4594707</v>
      </c>
      <c r="H114" s="55">
        <v>507916</v>
      </c>
      <c r="IF114" s="50"/>
    </row>
    <row r="115" spans="1:240" ht="60" x14ac:dyDescent="0.3">
      <c r="A115" s="53"/>
      <c r="B115" s="54" t="s">
        <v>370</v>
      </c>
      <c r="C115" s="107"/>
      <c r="D115" s="66">
        <v>0</v>
      </c>
      <c r="E115" s="140">
        <v>0</v>
      </c>
      <c r="F115" s="140">
        <v>0</v>
      </c>
      <c r="G115" s="55">
        <v>0</v>
      </c>
      <c r="H115" s="55">
        <v>0</v>
      </c>
      <c r="IF115" s="50"/>
    </row>
    <row r="116" spans="1:240" ht="36" customHeight="1" x14ac:dyDescent="0.3">
      <c r="A116" s="47"/>
      <c r="B116" s="54" t="s">
        <v>384</v>
      </c>
      <c r="C116" s="107">
        <f t="shared" ref="C116:H116" si="44">C117+C118</f>
        <v>0</v>
      </c>
      <c r="D116" s="107">
        <f t="shared" si="44"/>
        <v>29831060</v>
      </c>
      <c r="E116" s="141">
        <f t="shared" si="44"/>
        <v>25215300</v>
      </c>
      <c r="F116" s="141">
        <f t="shared" si="44"/>
        <v>19209300</v>
      </c>
      <c r="G116" s="107">
        <f t="shared" si="44"/>
        <v>19209109</v>
      </c>
      <c r="H116" s="107">
        <f t="shared" si="44"/>
        <v>4110006</v>
      </c>
    </row>
    <row r="117" spans="1:240" x14ac:dyDescent="0.3">
      <c r="A117" s="53"/>
      <c r="B117" s="54" t="s">
        <v>368</v>
      </c>
      <c r="C117" s="107"/>
      <c r="D117" s="66">
        <v>29824650</v>
      </c>
      <c r="E117" s="140">
        <v>25208680</v>
      </c>
      <c r="F117" s="140">
        <v>19202680</v>
      </c>
      <c r="G117" s="55">
        <v>19202502</v>
      </c>
      <c r="H117" s="55">
        <v>4107889</v>
      </c>
    </row>
    <row r="118" spans="1:240" ht="60" x14ac:dyDescent="0.3">
      <c r="A118" s="53"/>
      <c r="B118" s="54" t="s">
        <v>370</v>
      </c>
      <c r="C118" s="107"/>
      <c r="D118" s="66">
        <v>6410</v>
      </c>
      <c r="E118" s="140">
        <v>6620</v>
      </c>
      <c r="F118" s="140">
        <v>6620</v>
      </c>
      <c r="G118" s="55">
        <v>6607</v>
      </c>
      <c r="H118" s="55">
        <v>2117</v>
      </c>
    </row>
    <row r="119" spans="1:240" ht="16.5" customHeight="1" x14ac:dyDescent="0.3">
      <c r="A119" s="53"/>
      <c r="B119" s="68" t="s">
        <v>385</v>
      </c>
      <c r="C119" s="107">
        <f t="shared" ref="C119:H119" si="45">C120+C121</f>
        <v>0</v>
      </c>
      <c r="D119" s="107">
        <f t="shared" si="45"/>
        <v>5730</v>
      </c>
      <c r="E119" s="141">
        <f t="shared" si="45"/>
        <v>16240</v>
      </c>
      <c r="F119" s="141">
        <f t="shared" si="45"/>
        <v>16240</v>
      </c>
      <c r="G119" s="107">
        <f t="shared" si="45"/>
        <v>16234</v>
      </c>
      <c r="H119" s="107">
        <f t="shared" si="45"/>
        <v>5156</v>
      </c>
    </row>
    <row r="120" spans="1:240" x14ac:dyDescent="0.3">
      <c r="A120" s="53"/>
      <c r="B120" s="68" t="s">
        <v>368</v>
      </c>
      <c r="C120" s="107"/>
      <c r="D120" s="66">
        <v>5730</v>
      </c>
      <c r="E120" s="140">
        <v>16240</v>
      </c>
      <c r="F120" s="140">
        <v>16240</v>
      </c>
      <c r="G120" s="55">
        <v>16234</v>
      </c>
      <c r="H120" s="55">
        <v>5156</v>
      </c>
    </row>
    <row r="121" spans="1:240" ht="60" x14ac:dyDescent="0.3">
      <c r="A121" s="53"/>
      <c r="B121" s="68" t="s">
        <v>370</v>
      </c>
      <c r="C121" s="107"/>
      <c r="D121" s="66">
        <v>0</v>
      </c>
      <c r="E121" s="140">
        <v>0</v>
      </c>
      <c r="F121" s="140">
        <v>0</v>
      </c>
      <c r="G121" s="55">
        <v>0</v>
      </c>
      <c r="H121" s="55">
        <v>0</v>
      </c>
    </row>
    <row r="122" spans="1:240" ht="30" x14ac:dyDescent="0.3">
      <c r="A122" s="53"/>
      <c r="B122" s="54" t="s">
        <v>386</v>
      </c>
      <c r="C122" s="107">
        <f t="shared" ref="C122:H122" si="46">C123+C124</f>
        <v>0</v>
      </c>
      <c r="D122" s="107">
        <f t="shared" si="46"/>
        <v>448030</v>
      </c>
      <c r="E122" s="141">
        <f t="shared" si="46"/>
        <v>370060</v>
      </c>
      <c r="F122" s="141">
        <f t="shared" si="46"/>
        <v>301060</v>
      </c>
      <c r="G122" s="107">
        <f t="shared" si="46"/>
        <v>301034</v>
      </c>
      <c r="H122" s="107">
        <f t="shared" si="46"/>
        <v>97633</v>
      </c>
    </row>
    <row r="123" spans="1:240" ht="16.5" customHeight="1" x14ac:dyDescent="0.3">
      <c r="A123" s="53"/>
      <c r="B123" s="54" t="s">
        <v>368</v>
      </c>
      <c r="C123" s="107"/>
      <c r="D123" s="66">
        <v>448030</v>
      </c>
      <c r="E123" s="140">
        <v>370060</v>
      </c>
      <c r="F123" s="140">
        <v>301060</v>
      </c>
      <c r="G123" s="55">
        <v>301034</v>
      </c>
      <c r="H123" s="55">
        <v>97633</v>
      </c>
    </row>
    <row r="124" spans="1:240" ht="60" x14ac:dyDescent="0.3">
      <c r="A124" s="53"/>
      <c r="B124" s="54" t="s">
        <v>370</v>
      </c>
      <c r="C124" s="107"/>
      <c r="D124" s="66">
        <v>0</v>
      </c>
      <c r="E124" s="140">
        <v>0</v>
      </c>
      <c r="F124" s="140">
        <v>0</v>
      </c>
      <c r="G124" s="55">
        <v>0</v>
      </c>
      <c r="H124" s="55">
        <v>0</v>
      </c>
    </row>
    <row r="125" spans="1:240" s="50" customFormat="1" x14ac:dyDescent="0.3">
      <c r="A125" s="53"/>
      <c r="B125" s="69" t="s">
        <v>387</v>
      </c>
      <c r="C125" s="107">
        <f t="shared" ref="C125:H125" si="47">C126+C127</f>
        <v>0</v>
      </c>
      <c r="D125" s="107">
        <f t="shared" si="47"/>
        <v>0</v>
      </c>
      <c r="E125" s="141">
        <f t="shared" si="47"/>
        <v>0</v>
      </c>
      <c r="F125" s="141">
        <f t="shared" si="47"/>
        <v>0</v>
      </c>
      <c r="G125" s="107">
        <f t="shared" si="47"/>
        <v>0</v>
      </c>
      <c r="H125" s="107">
        <f t="shared" si="47"/>
        <v>0</v>
      </c>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c r="GP125" s="36"/>
      <c r="GQ125" s="36"/>
      <c r="GR125" s="36"/>
      <c r="GS125" s="36"/>
      <c r="GT125" s="36"/>
      <c r="GU125" s="36"/>
      <c r="GV125" s="36"/>
      <c r="GW125" s="36"/>
      <c r="GX125" s="36"/>
      <c r="GY125" s="36"/>
      <c r="GZ125" s="36"/>
      <c r="HA125" s="36"/>
      <c r="HB125" s="36"/>
      <c r="HC125" s="36"/>
      <c r="HD125" s="36"/>
      <c r="HE125" s="36"/>
      <c r="HF125" s="36"/>
      <c r="HG125" s="36"/>
      <c r="HH125" s="36"/>
      <c r="HI125" s="36"/>
      <c r="HJ125" s="36"/>
      <c r="HK125" s="36"/>
      <c r="HL125" s="36"/>
      <c r="HM125" s="36"/>
      <c r="HN125" s="36"/>
      <c r="HO125" s="36"/>
      <c r="HP125" s="36"/>
      <c r="HQ125" s="36"/>
      <c r="HR125" s="36"/>
      <c r="HS125" s="36"/>
      <c r="HT125" s="36"/>
      <c r="HU125" s="36"/>
      <c r="HV125" s="36"/>
      <c r="HW125" s="36"/>
      <c r="HX125" s="36"/>
      <c r="HY125" s="36"/>
      <c r="HZ125" s="36"/>
      <c r="IA125" s="36"/>
      <c r="IB125" s="36"/>
      <c r="IC125" s="36"/>
      <c r="ID125" s="36"/>
      <c r="IE125" s="36"/>
      <c r="IF125" s="36"/>
    </row>
    <row r="126" spans="1:240" s="50" customFormat="1" x14ac:dyDescent="0.3">
      <c r="A126" s="53"/>
      <c r="B126" s="69" t="s">
        <v>368</v>
      </c>
      <c r="C126" s="107"/>
      <c r="D126" s="66">
        <v>0</v>
      </c>
      <c r="E126" s="140">
        <v>0</v>
      </c>
      <c r="F126" s="140">
        <v>0</v>
      </c>
      <c r="G126" s="55">
        <v>0</v>
      </c>
      <c r="H126" s="55">
        <v>0</v>
      </c>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c r="GS126" s="36"/>
      <c r="GT126" s="36"/>
      <c r="GU126" s="36"/>
      <c r="GV126" s="36"/>
      <c r="GW126" s="36"/>
      <c r="GX126" s="36"/>
      <c r="GY126" s="36"/>
      <c r="GZ126" s="36"/>
      <c r="HA126" s="36"/>
      <c r="HB126" s="36"/>
      <c r="HC126" s="36"/>
      <c r="HD126" s="36"/>
      <c r="HE126" s="36"/>
      <c r="HF126" s="36"/>
      <c r="HG126" s="36"/>
      <c r="HH126" s="36"/>
      <c r="HI126" s="36"/>
      <c r="HJ126" s="36"/>
      <c r="HK126" s="36"/>
      <c r="HL126" s="36"/>
      <c r="HM126" s="36"/>
      <c r="HN126" s="36"/>
      <c r="HO126" s="36"/>
      <c r="HP126" s="36"/>
      <c r="HQ126" s="36"/>
      <c r="HR126" s="36"/>
      <c r="HS126" s="36"/>
      <c r="HT126" s="36"/>
      <c r="HU126" s="36"/>
      <c r="HV126" s="36"/>
      <c r="HW126" s="36"/>
      <c r="HX126" s="36"/>
      <c r="HY126" s="36"/>
      <c r="HZ126" s="36"/>
      <c r="IA126" s="36"/>
      <c r="IB126" s="36"/>
      <c r="IC126" s="36"/>
      <c r="ID126" s="36"/>
      <c r="IE126" s="36"/>
      <c r="IF126" s="36"/>
    </row>
    <row r="127" spans="1:240" s="50" customFormat="1" ht="60" x14ac:dyDescent="0.3">
      <c r="A127" s="53"/>
      <c r="B127" s="69" t="s">
        <v>370</v>
      </c>
      <c r="C127" s="107"/>
      <c r="D127" s="66">
        <v>0</v>
      </c>
      <c r="E127" s="140">
        <v>0</v>
      </c>
      <c r="F127" s="140">
        <v>0</v>
      </c>
      <c r="G127" s="55">
        <v>0</v>
      </c>
      <c r="H127" s="55">
        <v>0</v>
      </c>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c r="GS127" s="36"/>
      <c r="GT127" s="36"/>
      <c r="GU127" s="36"/>
      <c r="GV127" s="36"/>
      <c r="GW127" s="36"/>
      <c r="GX127" s="36"/>
      <c r="GY127" s="36"/>
      <c r="GZ127" s="36"/>
      <c r="HA127" s="36"/>
      <c r="HB127" s="36"/>
      <c r="HC127" s="36"/>
      <c r="HD127" s="36"/>
      <c r="HE127" s="36"/>
      <c r="HF127" s="36"/>
      <c r="HG127" s="36"/>
      <c r="HH127" s="36"/>
      <c r="HI127" s="36"/>
      <c r="HJ127" s="36"/>
      <c r="HK127" s="36"/>
      <c r="HL127" s="36"/>
      <c r="HM127" s="36"/>
      <c r="HN127" s="36"/>
      <c r="HO127" s="36"/>
      <c r="HP127" s="36"/>
      <c r="HQ127" s="36"/>
      <c r="HR127" s="36"/>
      <c r="HS127" s="36"/>
      <c r="HT127" s="36"/>
      <c r="HU127" s="36"/>
      <c r="HV127" s="36"/>
      <c r="HW127" s="36"/>
      <c r="HX127" s="36"/>
      <c r="HY127" s="36"/>
      <c r="HZ127" s="36"/>
      <c r="IA127" s="36"/>
      <c r="IB127" s="36"/>
      <c r="IC127" s="36"/>
      <c r="ID127" s="36"/>
      <c r="IE127" s="36"/>
      <c r="IF127" s="36"/>
    </row>
    <row r="128" spans="1:240" s="50" customFormat="1" x14ac:dyDescent="0.3">
      <c r="A128" s="53"/>
      <c r="B128" s="69" t="s">
        <v>388</v>
      </c>
      <c r="C128" s="107">
        <f t="shared" ref="C128:H128" si="48">C129+C130</f>
        <v>0</v>
      </c>
      <c r="D128" s="107">
        <f t="shared" si="48"/>
        <v>47140980</v>
      </c>
      <c r="E128" s="141">
        <f t="shared" si="48"/>
        <v>42006660</v>
      </c>
      <c r="F128" s="141">
        <f t="shared" si="48"/>
        <v>35757660</v>
      </c>
      <c r="G128" s="107">
        <f t="shared" si="48"/>
        <v>35757601</v>
      </c>
      <c r="H128" s="107">
        <f t="shared" si="48"/>
        <v>9390087</v>
      </c>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c r="GS128" s="36"/>
      <c r="GT128" s="36"/>
      <c r="GU128" s="36"/>
      <c r="GV128" s="36"/>
      <c r="GW128" s="36"/>
      <c r="GX128" s="36"/>
      <c r="GY128" s="36"/>
      <c r="GZ128" s="36"/>
      <c r="HA128" s="36"/>
      <c r="HB128" s="36"/>
      <c r="HC128" s="36"/>
      <c r="HD128" s="36"/>
      <c r="HE128" s="36"/>
      <c r="HF128" s="36"/>
      <c r="HG128" s="36"/>
      <c r="HH128" s="36"/>
      <c r="HI128" s="36"/>
      <c r="HJ128" s="36"/>
      <c r="HK128" s="36"/>
      <c r="HL128" s="36"/>
      <c r="HM128" s="36"/>
      <c r="HN128" s="36"/>
      <c r="HO128" s="36"/>
      <c r="HP128" s="36"/>
      <c r="HQ128" s="36"/>
      <c r="HR128" s="36"/>
      <c r="HS128" s="36"/>
      <c r="HT128" s="36"/>
      <c r="HU128" s="36"/>
      <c r="HV128" s="36"/>
      <c r="HW128" s="36"/>
      <c r="HX128" s="36"/>
      <c r="HY128" s="36"/>
      <c r="HZ128" s="36"/>
      <c r="IA128" s="36"/>
      <c r="IB128" s="36"/>
      <c r="IC128" s="36"/>
      <c r="ID128" s="36"/>
      <c r="IE128" s="36"/>
      <c r="IF128" s="36"/>
    </row>
    <row r="129" spans="1:240" s="50" customFormat="1" x14ac:dyDescent="0.3">
      <c r="A129" s="53"/>
      <c r="B129" s="69" t="s">
        <v>368</v>
      </c>
      <c r="C129" s="107"/>
      <c r="D129" s="66">
        <v>47137300</v>
      </c>
      <c r="E129" s="140">
        <v>42001360</v>
      </c>
      <c r="F129" s="140">
        <v>35752360</v>
      </c>
      <c r="G129" s="70">
        <v>35752314</v>
      </c>
      <c r="H129" s="70">
        <v>9390030</v>
      </c>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c r="GS129" s="36"/>
      <c r="GT129" s="36"/>
      <c r="GU129" s="36"/>
      <c r="GV129" s="36"/>
      <c r="GW129" s="36"/>
      <c r="GX129" s="36"/>
      <c r="GY129" s="36"/>
      <c r="GZ129" s="36"/>
      <c r="HA129" s="36"/>
      <c r="HB129" s="36"/>
      <c r="HC129" s="36"/>
      <c r="HD129" s="36"/>
      <c r="HE129" s="36"/>
      <c r="HF129" s="36"/>
      <c r="HG129" s="36"/>
      <c r="HH129" s="36"/>
      <c r="HI129" s="36"/>
      <c r="HJ129" s="36"/>
      <c r="HK129" s="36"/>
      <c r="HL129" s="36"/>
      <c r="HM129" s="36"/>
      <c r="HN129" s="36"/>
      <c r="HO129" s="36"/>
      <c r="HP129" s="36"/>
      <c r="HQ129" s="36"/>
      <c r="HR129" s="36"/>
      <c r="HS129" s="36"/>
      <c r="HT129" s="36"/>
      <c r="HU129" s="36"/>
      <c r="HV129" s="36"/>
      <c r="HW129" s="36"/>
      <c r="HX129" s="36"/>
      <c r="HY129" s="36"/>
      <c r="HZ129" s="36"/>
      <c r="IA129" s="36"/>
      <c r="IB129" s="36"/>
      <c r="IC129" s="36"/>
      <c r="ID129" s="36"/>
      <c r="IE129" s="36"/>
      <c r="IF129" s="36"/>
    </row>
    <row r="130" spans="1:240" s="50" customFormat="1" ht="60" x14ac:dyDescent="0.3">
      <c r="A130" s="53"/>
      <c r="B130" s="69" t="s">
        <v>370</v>
      </c>
      <c r="C130" s="107"/>
      <c r="D130" s="66">
        <v>3680</v>
      </c>
      <c r="E130" s="140">
        <v>5300</v>
      </c>
      <c r="F130" s="140">
        <v>5300</v>
      </c>
      <c r="G130" s="70">
        <v>5287</v>
      </c>
      <c r="H130" s="70">
        <v>57</v>
      </c>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c r="GS130" s="36"/>
      <c r="GT130" s="36"/>
      <c r="GU130" s="36"/>
      <c r="GV130" s="36"/>
      <c r="GW130" s="36"/>
      <c r="GX130" s="36"/>
      <c r="GY130" s="36"/>
      <c r="GZ130" s="36"/>
      <c r="HA130" s="36"/>
      <c r="HB130" s="36"/>
      <c r="HC130" s="36"/>
      <c r="HD130" s="36"/>
      <c r="HE130" s="36"/>
      <c r="HF130" s="36"/>
      <c r="HG130" s="36"/>
      <c r="HH130" s="36"/>
      <c r="HI130" s="36"/>
      <c r="HJ130" s="36"/>
      <c r="HK130" s="36"/>
      <c r="HL130" s="36"/>
      <c r="HM130" s="36"/>
      <c r="HN130" s="36"/>
      <c r="HO130" s="36"/>
      <c r="HP130" s="36"/>
      <c r="HQ130" s="36"/>
      <c r="HR130" s="36"/>
      <c r="HS130" s="36"/>
      <c r="HT130" s="36"/>
      <c r="HU130" s="36"/>
      <c r="HV130" s="36"/>
      <c r="HW130" s="36"/>
      <c r="HX130" s="36"/>
      <c r="HY130" s="36"/>
      <c r="HZ130" s="36"/>
      <c r="IA130" s="36"/>
      <c r="IB130" s="36"/>
      <c r="IC130" s="36"/>
      <c r="ID130" s="36"/>
      <c r="IE130" s="36"/>
      <c r="IF130" s="36"/>
    </row>
    <row r="131" spans="1:240" s="50" customFormat="1" ht="30" x14ac:dyDescent="0.3">
      <c r="A131" s="53"/>
      <c r="B131" s="71" t="s">
        <v>389</v>
      </c>
      <c r="C131" s="107">
        <f t="shared" ref="C131:H131" si="49">C132+C135+C138+C136+C137</f>
        <v>0</v>
      </c>
      <c r="D131" s="107">
        <f t="shared" si="49"/>
        <v>16376240</v>
      </c>
      <c r="E131" s="141">
        <f t="shared" si="49"/>
        <v>17546110</v>
      </c>
      <c r="F131" s="141">
        <f t="shared" si="49"/>
        <v>15297110</v>
      </c>
      <c r="G131" s="107">
        <f t="shared" si="49"/>
        <v>15296352</v>
      </c>
      <c r="H131" s="107">
        <f t="shared" si="49"/>
        <v>4077106</v>
      </c>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c r="GS131" s="36"/>
      <c r="GT131" s="36"/>
      <c r="GU131" s="36"/>
      <c r="GV131" s="36"/>
      <c r="GW131" s="36"/>
      <c r="GX131" s="36"/>
      <c r="GY131" s="36"/>
      <c r="GZ131" s="36"/>
      <c r="HA131" s="36"/>
      <c r="HB131" s="36"/>
      <c r="HC131" s="36"/>
      <c r="HD131" s="36"/>
      <c r="HE131" s="36"/>
      <c r="HF131" s="36"/>
      <c r="HG131" s="36"/>
      <c r="HH131" s="36"/>
      <c r="HI131" s="36"/>
      <c r="HJ131" s="36"/>
      <c r="HK131" s="36"/>
      <c r="HL131" s="36"/>
      <c r="HM131" s="36"/>
      <c r="HN131" s="36"/>
      <c r="HO131" s="36"/>
      <c r="HP131" s="36"/>
      <c r="HQ131" s="36"/>
      <c r="HR131" s="36"/>
      <c r="HS131" s="36"/>
      <c r="HT131" s="36"/>
      <c r="HU131" s="36"/>
      <c r="HV131" s="36"/>
      <c r="HW131" s="36"/>
      <c r="HX131" s="36"/>
      <c r="HY131" s="36"/>
      <c r="HZ131" s="36"/>
      <c r="IA131" s="36"/>
      <c r="IB131" s="36"/>
      <c r="IC131" s="36"/>
      <c r="ID131" s="36"/>
      <c r="IE131" s="36"/>
      <c r="IF131" s="36"/>
    </row>
    <row r="132" spans="1:240" s="50" customFormat="1" x14ac:dyDescent="0.3">
      <c r="A132" s="53"/>
      <c r="B132" s="69" t="s">
        <v>390</v>
      </c>
      <c r="C132" s="107">
        <f t="shared" ref="C132:H132" si="50">C133+C134</f>
        <v>0</v>
      </c>
      <c r="D132" s="107">
        <f t="shared" si="50"/>
        <v>12832540</v>
      </c>
      <c r="E132" s="141">
        <f t="shared" si="50"/>
        <v>15946110</v>
      </c>
      <c r="F132" s="141">
        <f t="shared" si="50"/>
        <v>13697110</v>
      </c>
      <c r="G132" s="107">
        <f t="shared" si="50"/>
        <v>13697087</v>
      </c>
      <c r="H132" s="107">
        <f t="shared" si="50"/>
        <v>4077106</v>
      </c>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c r="GS132" s="36"/>
      <c r="GT132" s="36"/>
      <c r="GU132" s="36"/>
      <c r="GV132" s="36"/>
      <c r="GW132" s="36"/>
      <c r="GX132" s="36"/>
      <c r="GY132" s="36"/>
      <c r="GZ132" s="36"/>
      <c r="HA132" s="36"/>
      <c r="HB132" s="36"/>
      <c r="HC132" s="36"/>
      <c r="HD132" s="36"/>
      <c r="HE132" s="36"/>
      <c r="HF132" s="36"/>
      <c r="HG132" s="36"/>
      <c r="HH132" s="36"/>
      <c r="HI132" s="36"/>
      <c r="HJ132" s="36"/>
      <c r="HK132" s="36"/>
      <c r="HL132" s="36"/>
      <c r="HM132" s="36"/>
      <c r="HN132" s="36"/>
      <c r="HO132" s="36"/>
      <c r="HP132" s="36"/>
      <c r="HQ132" s="36"/>
      <c r="HR132" s="36"/>
      <c r="HS132" s="36"/>
      <c r="HT132" s="36"/>
      <c r="HU132" s="36"/>
      <c r="HV132" s="36"/>
      <c r="HW132" s="36"/>
      <c r="HX132" s="36"/>
      <c r="HY132" s="36"/>
      <c r="HZ132" s="36"/>
      <c r="IA132" s="36"/>
      <c r="IB132" s="36"/>
      <c r="IC132" s="36"/>
      <c r="ID132" s="36"/>
      <c r="IE132" s="36"/>
      <c r="IF132" s="36"/>
    </row>
    <row r="133" spans="1:240" s="50" customFormat="1" ht="16.5" customHeight="1" x14ac:dyDescent="0.3">
      <c r="A133" s="53"/>
      <c r="B133" s="69" t="s">
        <v>368</v>
      </c>
      <c r="C133" s="107"/>
      <c r="D133" s="66">
        <v>12770110</v>
      </c>
      <c r="E133" s="140">
        <v>15858650</v>
      </c>
      <c r="F133" s="140">
        <v>13609650</v>
      </c>
      <c r="G133" s="55">
        <v>13609642</v>
      </c>
      <c r="H133" s="55">
        <v>4064645</v>
      </c>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c r="GP133" s="36"/>
      <c r="GQ133" s="36"/>
      <c r="GR133" s="36"/>
      <c r="GS133" s="36"/>
      <c r="GT133" s="36"/>
      <c r="GU133" s="36"/>
      <c r="GV133" s="36"/>
      <c r="GW133" s="36"/>
      <c r="GX133" s="36"/>
      <c r="GY133" s="36"/>
      <c r="GZ133" s="36"/>
      <c r="HA133" s="36"/>
      <c r="HB133" s="36"/>
      <c r="HC133" s="36"/>
      <c r="HD133" s="36"/>
      <c r="HE133" s="36"/>
      <c r="HF133" s="36"/>
      <c r="HG133" s="36"/>
      <c r="HH133" s="36"/>
      <c r="HI133" s="36"/>
      <c r="HJ133" s="36"/>
      <c r="HK133" s="36"/>
      <c r="HL133" s="36"/>
      <c r="HM133" s="36"/>
      <c r="HN133" s="36"/>
      <c r="HO133" s="36"/>
      <c r="HP133" s="36"/>
      <c r="HQ133" s="36"/>
      <c r="HR133" s="36"/>
      <c r="HS133" s="36"/>
      <c r="HT133" s="36"/>
      <c r="HU133" s="36"/>
      <c r="HV133" s="36"/>
      <c r="HW133" s="36"/>
      <c r="HX133" s="36"/>
      <c r="HY133" s="36"/>
      <c r="HZ133" s="36"/>
      <c r="IA133" s="36"/>
      <c r="IB133" s="36"/>
      <c r="IC133" s="36"/>
      <c r="ID133" s="36"/>
      <c r="IE133" s="36"/>
      <c r="IF133" s="36"/>
    </row>
    <row r="134" spans="1:240" s="50" customFormat="1" ht="60" x14ac:dyDescent="0.3">
      <c r="A134" s="53"/>
      <c r="B134" s="69" t="s">
        <v>370</v>
      </c>
      <c r="C134" s="107"/>
      <c r="D134" s="66">
        <v>62430</v>
      </c>
      <c r="E134" s="140">
        <v>87460</v>
      </c>
      <c r="F134" s="140">
        <v>87460</v>
      </c>
      <c r="G134" s="55">
        <v>87445</v>
      </c>
      <c r="H134" s="55">
        <v>12461</v>
      </c>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c r="GP134" s="36"/>
      <c r="GQ134" s="36"/>
      <c r="GR134" s="36"/>
      <c r="GS134" s="36"/>
      <c r="GT134" s="36"/>
      <c r="GU134" s="36"/>
      <c r="GV134" s="36"/>
      <c r="GW134" s="36"/>
      <c r="GX134" s="36"/>
      <c r="GY134" s="36"/>
      <c r="GZ134" s="36"/>
      <c r="HA134" s="36"/>
      <c r="HB134" s="36"/>
      <c r="HC134" s="36"/>
      <c r="HD134" s="36"/>
      <c r="HE134" s="36"/>
      <c r="HF134" s="36"/>
      <c r="HG134" s="36"/>
      <c r="HH134" s="36"/>
      <c r="HI134" s="36"/>
      <c r="HJ134" s="36"/>
      <c r="HK134" s="36"/>
      <c r="HL134" s="36"/>
      <c r="HM134" s="36"/>
      <c r="HN134" s="36"/>
      <c r="HO134" s="36"/>
      <c r="HP134" s="36"/>
      <c r="HQ134" s="36"/>
      <c r="HR134" s="36"/>
      <c r="HS134" s="36"/>
      <c r="HT134" s="36"/>
      <c r="HU134" s="36"/>
      <c r="HV134" s="36"/>
      <c r="HW134" s="36"/>
      <c r="HX134" s="36"/>
      <c r="HY134" s="36"/>
      <c r="HZ134" s="36"/>
      <c r="IA134" s="36"/>
      <c r="IB134" s="36"/>
      <c r="IC134" s="36"/>
      <c r="ID134" s="36"/>
      <c r="IE134" s="36"/>
      <c r="IF134" s="36"/>
    </row>
    <row r="135" spans="1:240" s="50" customFormat="1" ht="16.5" customHeight="1" x14ac:dyDescent="0.3">
      <c r="A135" s="53"/>
      <c r="B135" s="69" t="s">
        <v>391</v>
      </c>
      <c r="C135" s="107"/>
      <c r="D135" s="66">
        <v>0</v>
      </c>
      <c r="E135" s="140">
        <v>0</v>
      </c>
      <c r="F135" s="140">
        <v>0</v>
      </c>
      <c r="G135" s="55">
        <v>0</v>
      </c>
      <c r="H135" s="55">
        <v>0</v>
      </c>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c r="GP135" s="36"/>
      <c r="GQ135" s="36"/>
      <c r="GR135" s="36"/>
      <c r="GS135" s="36"/>
      <c r="GT135" s="36"/>
      <c r="GU135" s="36"/>
      <c r="GV135" s="36"/>
      <c r="GW135" s="36"/>
      <c r="GX135" s="36"/>
      <c r="GY135" s="36"/>
      <c r="GZ135" s="36"/>
      <c r="HA135" s="36"/>
      <c r="HB135" s="36"/>
      <c r="HC135" s="36"/>
      <c r="HD135" s="36"/>
      <c r="HE135" s="36"/>
      <c r="HF135" s="36"/>
      <c r="HG135" s="36"/>
      <c r="HH135" s="36"/>
      <c r="HI135" s="36"/>
      <c r="HJ135" s="36"/>
      <c r="HK135" s="36"/>
      <c r="HL135" s="36"/>
      <c r="HM135" s="36"/>
      <c r="HN135" s="36"/>
      <c r="HO135" s="36"/>
      <c r="HP135" s="36"/>
      <c r="HQ135" s="36"/>
      <c r="HR135" s="36"/>
      <c r="HS135" s="36"/>
      <c r="HT135" s="36"/>
      <c r="HU135" s="36"/>
      <c r="HV135" s="36"/>
      <c r="HW135" s="36"/>
      <c r="HX135" s="36"/>
      <c r="HY135" s="36"/>
      <c r="HZ135" s="36"/>
      <c r="IA135" s="36"/>
      <c r="IB135" s="36"/>
      <c r="IC135" s="36"/>
      <c r="ID135" s="36"/>
      <c r="IE135" s="36"/>
      <c r="IF135" s="36"/>
    </row>
    <row r="136" spans="1:240" ht="30" x14ac:dyDescent="0.3">
      <c r="A136" s="47"/>
      <c r="B136" s="69" t="s">
        <v>392</v>
      </c>
      <c r="C136" s="107"/>
      <c r="D136" s="66">
        <v>3543700</v>
      </c>
      <c r="E136" s="140">
        <v>1600000</v>
      </c>
      <c r="F136" s="140">
        <v>1600000</v>
      </c>
      <c r="G136" s="55">
        <v>1599265</v>
      </c>
      <c r="H136" s="55">
        <v>0</v>
      </c>
    </row>
    <row r="137" spans="1:240" ht="16.5" customHeight="1" x14ac:dyDescent="0.3">
      <c r="A137" s="47"/>
      <c r="B137" s="69" t="s">
        <v>393</v>
      </c>
      <c r="C137" s="107"/>
      <c r="D137" s="66">
        <v>0</v>
      </c>
      <c r="E137" s="140">
        <v>0</v>
      </c>
      <c r="F137" s="140">
        <v>0</v>
      </c>
      <c r="G137" s="55">
        <v>0</v>
      </c>
      <c r="H137" s="55">
        <v>0</v>
      </c>
    </row>
    <row r="138" spans="1:240" s="50" customFormat="1" ht="16.5" customHeight="1" x14ac:dyDescent="0.3">
      <c r="A138" s="53"/>
      <c r="B138" s="69" t="s">
        <v>394</v>
      </c>
      <c r="C138" s="107">
        <f>C139+C140</f>
        <v>0</v>
      </c>
      <c r="D138" s="107">
        <f t="shared" ref="D138:H138" si="51">D139+D140</f>
        <v>0</v>
      </c>
      <c r="E138" s="141">
        <f t="shared" si="51"/>
        <v>0</v>
      </c>
      <c r="F138" s="141">
        <f t="shared" si="51"/>
        <v>0</v>
      </c>
      <c r="G138" s="107">
        <f t="shared" si="51"/>
        <v>0</v>
      </c>
      <c r="H138" s="107">
        <f t="shared" si="51"/>
        <v>0</v>
      </c>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c r="GP138" s="36"/>
      <c r="GQ138" s="36"/>
      <c r="GR138" s="36"/>
      <c r="GS138" s="36"/>
      <c r="GT138" s="36"/>
      <c r="GU138" s="36"/>
      <c r="GV138" s="36"/>
      <c r="GW138" s="36"/>
      <c r="GX138" s="36"/>
      <c r="GY138" s="36"/>
      <c r="GZ138" s="36"/>
      <c r="HA138" s="36"/>
      <c r="HB138" s="36"/>
      <c r="HC138" s="36"/>
      <c r="HD138" s="36"/>
      <c r="HE138" s="36"/>
      <c r="HF138" s="36"/>
      <c r="HG138" s="36"/>
      <c r="HH138" s="36"/>
      <c r="HI138" s="36"/>
      <c r="HJ138" s="36"/>
      <c r="HK138" s="36"/>
      <c r="HL138" s="36"/>
      <c r="HM138" s="36"/>
      <c r="HN138" s="36"/>
      <c r="HO138" s="36"/>
      <c r="HP138" s="36"/>
      <c r="HQ138" s="36"/>
      <c r="HR138" s="36"/>
      <c r="HS138" s="36"/>
      <c r="HT138" s="36"/>
      <c r="HU138" s="36"/>
      <c r="HV138" s="36"/>
      <c r="HW138" s="36"/>
      <c r="HX138" s="36"/>
      <c r="HY138" s="36"/>
      <c r="HZ138" s="36"/>
      <c r="IA138" s="36"/>
      <c r="IB138" s="36"/>
      <c r="IC138" s="36"/>
      <c r="ID138" s="36"/>
      <c r="IE138" s="36"/>
      <c r="IF138" s="36"/>
    </row>
    <row r="139" spans="1:240" s="50" customFormat="1" ht="16.5" customHeight="1" x14ac:dyDescent="0.3">
      <c r="A139" s="53"/>
      <c r="B139" s="69" t="s">
        <v>368</v>
      </c>
      <c r="C139" s="107"/>
      <c r="D139" s="66">
        <v>0</v>
      </c>
      <c r="E139" s="140">
        <v>0</v>
      </c>
      <c r="F139" s="140">
        <v>0</v>
      </c>
      <c r="G139" s="55">
        <v>0</v>
      </c>
      <c r="H139" s="55">
        <v>0</v>
      </c>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c r="GP139" s="36"/>
      <c r="GQ139" s="36"/>
      <c r="GR139" s="36"/>
      <c r="GS139" s="36"/>
      <c r="GT139" s="36"/>
      <c r="GU139" s="36"/>
      <c r="GV139" s="36"/>
      <c r="GW139" s="36"/>
      <c r="GX139" s="36"/>
      <c r="GY139" s="36"/>
      <c r="GZ139" s="36"/>
      <c r="HA139" s="36"/>
      <c r="HB139" s="36"/>
      <c r="HC139" s="36"/>
      <c r="HD139" s="36"/>
      <c r="HE139" s="36"/>
      <c r="HF139" s="36"/>
      <c r="HG139" s="36"/>
      <c r="HH139" s="36"/>
      <c r="HI139" s="36"/>
      <c r="HJ139" s="36"/>
      <c r="HK139" s="36"/>
      <c r="HL139" s="36"/>
      <c r="HM139" s="36"/>
      <c r="HN139" s="36"/>
      <c r="HO139" s="36"/>
      <c r="HP139" s="36"/>
      <c r="HQ139" s="36"/>
      <c r="HR139" s="36"/>
      <c r="HS139" s="36"/>
      <c r="HT139" s="36"/>
      <c r="HU139" s="36"/>
      <c r="HV139" s="36"/>
      <c r="HW139" s="36"/>
      <c r="HX139" s="36"/>
      <c r="HY139" s="36"/>
      <c r="HZ139" s="36"/>
      <c r="IA139" s="36"/>
      <c r="IB139" s="36"/>
      <c r="IC139" s="36"/>
      <c r="ID139" s="36"/>
      <c r="IE139" s="36"/>
      <c r="IF139" s="36"/>
    </row>
    <row r="140" spans="1:240" s="50" customFormat="1" ht="60" x14ac:dyDescent="0.3">
      <c r="A140" s="53"/>
      <c r="B140" s="69" t="s">
        <v>370</v>
      </c>
      <c r="C140" s="107"/>
      <c r="D140" s="66">
        <v>0</v>
      </c>
      <c r="E140" s="140">
        <v>0</v>
      </c>
      <c r="F140" s="140">
        <v>0</v>
      </c>
      <c r="G140" s="55">
        <v>0</v>
      </c>
      <c r="H140" s="55">
        <v>0</v>
      </c>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c r="GP140" s="36"/>
      <c r="GQ140" s="36"/>
      <c r="GR140" s="36"/>
      <c r="GS140" s="36"/>
      <c r="GT140" s="36"/>
      <c r="GU140" s="36"/>
      <c r="GV140" s="36"/>
      <c r="GW140" s="36"/>
      <c r="GX140" s="36"/>
      <c r="GY140" s="36"/>
      <c r="GZ140" s="36"/>
      <c r="HA140" s="36"/>
      <c r="HB140" s="36"/>
      <c r="HC140" s="36"/>
      <c r="HD140" s="36"/>
      <c r="HE140" s="36"/>
      <c r="HF140" s="36"/>
      <c r="HG140" s="36"/>
      <c r="HH140" s="36"/>
      <c r="HI140" s="36"/>
      <c r="HJ140" s="36"/>
      <c r="HK140" s="36"/>
      <c r="HL140" s="36"/>
      <c r="HM140" s="36"/>
      <c r="HN140" s="36"/>
      <c r="HO140" s="36"/>
      <c r="HP140" s="36"/>
      <c r="HQ140" s="36"/>
      <c r="HR140" s="36"/>
      <c r="HS140" s="36"/>
      <c r="HT140" s="36"/>
      <c r="HU140" s="36"/>
      <c r="HV140" s="36"/>
      <c r="HW140" s="36"/>
      <c r="HX140" s="36"/>
      <c r="HY140" s="36"/>
      <c r="HZ140" s="36"/>
      <c r="IA140" s="36"/>
      <c r="IB140" s="36"/>
      <c r="IC140" s="36"/>
      <c r="ID140" s="36"/>
      <c r="IE140" s="36"/>
      <c r="IF140" s="36"/>
    </row>
    <row r="141" spans="1:240" s="50" customFormat="1" ht="16.5" customHeight="1" x14ac:dyDescent="0.3">
      <c r="A141" s="53"/>
      <c r="B141" s="56" t="s">
        <v>361</v>
      </c>
      <c r="C141" s="107"/>
      <c r="D141" s="66">
        <v>0</v>
      </c>
      <c r="E141" s="140">
        <v>0</v>
      </c>
      <c r="F141" s="140">
        <v>0</v>
      </c>
      <c r="G141" s="55">
        <v>0</v>
      </c>
      <c r="H141" s="55">
        <v>0</v>
      </c>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c r="GP141" s="36"/>
      <c r="GQ141" s="36"/>
      <c r="GR141" s="36"/>
      <c r="GS141" s="36"/>
      <c r="GT141" s="36"/>
      <c r="GU141" s="36"/>
      <c r="GV141" s="36"/>
      <c r="GW141" s="36"/>
      <c r="GX141" s="36"/>
      <c r="GY141" s="36"/>
      <c r="GZ141" s="36"/>
      <c r="HA141" s="36"/>
      <c r="HB141" s="36"/>
      <c r="HC141" s="36"/>
      <c r="HD141" s="36"/>
      <c r="HE141" s="36"/>
      <c r="HF141" s="36"/>
      <c r="HG141" s="36"/>
      <c r="HH141" s="36"/>
      <c r="HI141" s="36"/>
      <c r="HJ141" s="36"/>
      <c r="HK141" s="36"/>
      <c r="HL141" s="36"/>
      <c r="HM141" s="36"/>
      <c r="HN141" s="36"/>
      <c r="HO141" s="36"/>
      <c r="HP141" s="36"/>
      <c r="HQ141" s="36"/>
      <c r="HR141" s="36"/>
      <c r="HS141" s="36"/>
      <c r="HT141" s="36"/>
      <c r="HU141" s="36"/>
      <c r="HV141" s="36"/>
      <c r="HW141" s="36"/>
      <c r="HX141" s="36"/>
      <c r="HY141" s="36"/>
      <c r="HZ141" s="36"/>
      <c r="IA141" s="36"/>
      <c r="IB141" s="36"/>
      <c r="IC141" s="36"/>
      <c r="ID141" s="36"/>
      <c r="IE141" s="36"/>
      <c r="IF141" s="36"/>
    </row>
    <row r="142" spans="1:240" s="50" customFormat="1" ht="30" x14ac:dyDescent="0.3">
      <c r="A142" s="53" t="s">
        <v>395</v>
      </c>
      <c r="B142" s="51" t="s">
        <v>396</v>
      </c>
      <c r="C142" s="107">
        <f t="shared" ref="C142:H142" si="52">C143+C146+C149+C152+C153+C154+C155+C158+C159+C160</f>
        <v>0</v>
      </c>
      <c r="D142" s="107">
        <f t="shared" si="52"/>
        <v>3900330</v>
      </c>
      <c r="E142" s="141">
        <f t="shared" si="52"/>
        <v>3417720</v>
      </c>
      <c r="F142" s="141">
        <f t="shared" si="52"/>
        <v>2762720</v>
      </c>
      <c r="G142" s="107">
        <f t="shared" si="52"/>
        <v>2762359</v>
      </c>
      <c r="H142" s="107">
        <f t="shared" si="52"/>
        <v>577133</v>
      </c>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c r="GS142" s="36"/>
      <c r="GT142" s="36"/>
      <c r="GU142" s="36"/>
      <c r="GV142" s="36"/>
      <c r="GW142" s="36"/>
      <c r="GX142" s="36"/>
      <c r="GY142" s="36"/>
      <c r="GZ142" s="36"/>
      <c r="HA142" s="36"/>
      <c r="HB142" s="36"/>
      <c r="HC142" s="36"/>
      <c r="HD142" s="36"/>
      <c r="HE142" s="36"/>
      <c r="HF142" s="36"/>
      <c r="HG142" s="36"/>
      <c r="HH142" s="36"/>
      <c r="HI142" s="36"/>
      <c r="HJ142" s="36"/>
      <c r="HK142" s="36"/>
      <c r="HL142" s="36"/>
      <c r="HM142" s="36"/>
      <c r="HN142" s="36"/>
      <c r="HO142" s="36"/>
      <c r="HP142" s="36"/>
      <c r="HQ142" s="36"/>
      <c r="HR142" s="36"/>
      <c r="HS142" s="36"/>
      <c r="HT142" s="36"/>
      <c r="HU142" s="36"/>
      <c r="HV142" s="36"/>
      <c r="HW142" s="36"/>
      <c r="HX142" s="36"/>
      <c r="HY142" s="36"/>
      <c r="HZ142" s="36"/>
      <c r="IA142" s="36"/>
      <c r="IB142" s="36"/>
      <c r="IC142" s="36"/>
      <c r="ID142" s="36"/>
      <c r="IE142" s="36"/>
      <c r="IF142" s="36"/>
    </row>
    <row r="143" spans="1:240" s="50" customFormat="1" x14ac:dyDescent="0.3">
      <c r="A143" s="53"/>
      <c r="B143" s="54" t="s">
        <v>384</v>
      </c>
      <c r="C143" s="107">
        <f t="shared" ref="C143:H143" si="53">C144+C145</f>
        <v>0</v>
      </c>
      <c r="D143" s="107">
        <f t="shared" si="53"/>
        <v>1853750</v>
      </c>
      <c r="E143" s="141">
        <f t="shared" si="53"/>
        <v>1515510</v>
      </c>
      <c r="F143" s="141">
        <f t="shared" si="53"/>
        <v>1173510</v>
      </c>
      <c r="G143" s="107">
        <f t="shared" si="53"/>
        <v>1173488</v>
      </c>
      <c r="H143" s="107">
        <f t="shared" si="53"/>
        <v>256100</v>
      </c>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c r="GS143" s="36"/>
      <c r="GT143" s="36"/>
      <c r="GU143" s="36"/>
      <c r="GV143" s="36"/>
      <c r="GW143" s="36"/>
      <c r="GX143" s="36"/>
      <c r="GY143" s="36"/>
      <c r="GZ143" s="36"/>
      <c r="HA143" s="36"/>
      <c r="HB143" s="36"/>
      <c r="HC143" s="36"/>
      <c r="HD143" s="36"/>
      <c r="HE143" s="36"/>
      <c r="HF143" s="36"/>
      <c r="HG143" s="36"/>
      <c r="HH143" s="36"/>
      <c r="HI143" s="36"/>
      <c r="HJ143" s="36"/>
      <c r="HK143" s="36"/>
      <c r="HL143" s="36"/>
      <c r="HM143" s="36"/>
      <c r="HN143" s="36"/>
      <c r="HO143" s="36"/>
      <c r="HP143" s="36"/>
      <c r="HQ143" s="36"/>
      <c r="HR143" s="36"/>
      <c r="HS143" s="36"/>
      <c r="HT143" s="36"/>
      <c r="HU143" s="36"/>
      <c r="HV143" s="36"/>
      <c r="HW143" s="36"/>
      <c r="HX143" s="36"/>
      <c r="HY143" s="36"/>
      <c r="HZ143" s="36"/>
      <c r="IA143" s="36"/>
      <c r="IB143" s="36"/>
      <c r="IC143" s="36"/>
      <c r="ID143" s="36"/>
      <c r="IE143" s="36"/>
      <c r="IF143" s="36"/>
    </row>
    <row r="144" spans="1:240" s="50" customFormat="1" x14ac:dyDescent="0.3">
      <c r="A144" s="53"/>
      <c r="B144" s="54" t="s">
        <v>368</v>
      </c>
      <c r="C144" s="107"/>
      <c r="D144" s="66">
        <v>1853390</v>
      </c>
      <c r="E144" s="140">
        <v>1515150</v>
      </c>
      <c r="F144" s="140">
        <v>1173150</v>
      </c>
      <c r="G144" s="55">
        <v>1173128</v>
      </c>
      <c r="H144" s="55">
        <v>255980</v>
      </c>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c r="GS144" s="36"/>
      <c r="GT144" s="36"/>
      <c r="GU144" s="36"/>
      <c r="GV144" s="36"/>
      <c r="GW144" s="36"/>
      <c r="GX144" s="36"/>
      <c r="GY144" s="36"/>
      <c r="GZ144" s="36"/>
      <c r="HA144" s="36"/>
      <c r="HB144" s="36"/>
      <c r="HC144" s="36"/>
      <c r="HD144" s="36"/>
      <c r="HE144" s="36"/>
      <c r="HF144" s="36"/>
      <c r="HG144" s="36"/>
      <c r="HH144" s="36"/>
      <c r="HI144" s="36"/>
      <c r="HJ144" s="36"/>
      <c r="HK144" s="36"/>
      <c r="HL144" s="36"/>
      <c r="HM144" s="36"/>
      <c r="HN144" s="36"/>
      <c r="HO144" s="36"/>
      <c r="HP144" s="36"/>
      <c r="HQ144" s="36"/>
      <c r="HR144" s="36"/>
      <c r="HS144" s="36"/>
      <c r="HT144" s="36"/>
      <c r="HU144" s="36"/>
      <c r="HV144" s="36"/>
      <c r="HW144" s="36"/>
      <c r="HX144" s="36"/>
      <c r="HY144" s="36"/>
      <c r="HZ144" s="36"/>
      <c r="IA144" s="36"/>
      <c r="IB144" s="36"/>
      <c r="IC144" s="36"/>
      <c r="ID144" s="36"/>
      <c r="IE144" s="36"/>
      <c r="IF144" s="36"/>
    </row>
    <row r="145" spans="1:246" s="50" customFormat="1" ht="42.75" customHeight="1" x14ac:dyDescent="0.3">
      <c r="A145" s="53"/>
      <c r="B145" s="54" t="s">
        <v>370</v>
      </c>
      <c r="C145" s="107"/>
      <c r="D145" s="66">
        <v>360</v>
      </c>
      <c r="E145" s="140">
        <v>360</v>
      </c>
      <c r="F145" s="140">
        <v>360</v>
      </c>
      <c r="G145" s="55">
        <v>360</v>
      </c>
      <c r="H145" s="55">
        <v>120</v>
      </c>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c r="GS145" s="36"/>
      <c r="GT145" s="36"/>
      <c r="GU145" s="36"/>
      <c r="GV145" s="36"/>
      <c r="GW145" s="36"/>
      <c r="GX145" s="36"/>
      <c r="GY145" s="36"/>
      <c r="GZ145" s="36"/>
      <c r="HA145" s="36"/>
      <c r="HB145" s="36"/>
      <c r="HC145" s="36"/>
      <c r="HD145" s="36"/>
      <c r="HE145" s="36"/>
      <c r="HF145" s="36"/>
      <c r="HG145" s="36"/>
      <c r="HH145" s="36"/>
      <c r="HI145" s="36"/>
      <c r="HJ145" s="36"/>
      <c r="HK145" s="36"/>
      <c r="HL145" s="36"/>
      <c r="HM145" s="36"/>
      <c r="HN145" s="36"/>
      <c r="HO145" s="36"/>
      <c r="HP145" s="36"/>
      <c r="HQ145" s="36"/>
      <c r="HR145" s="36"/>
      <c r="HS145" s="36"/>
      <c r="HT145" s="36"/>
      <c r="HU145" s="36"/>
      <c r="HV145" s="36"/>
      <c r="HW145" s="36"/>
      <c r="HX145" s="36"/>
      <c r="HY145" s="36"/>
      <c r="HZ145" s="36"/>
      <c r="IA145" s="36"/>
      <c r="IB145" s="36"/>
      <c r="IC145" s="36"/>
      <c r="ID145" s="36"/>
      <c r="IE145" s="36"/>
      <c r="IF145" s="36"/>
    </row>
    <row r="146" spans="1:246" s="50" customFormat="1" ht="30" x14ac:dyDescent="0.3">
      <c r="A146" s="53"/>
      <c r="B146" s="72" t="s">
        <v>397</v>
      </c>
      <c r="C146" s="107">
        <f t="shared" ref="C146:H146" si="54">C147+C148</f>
        <v>0</v>
      </c>
      <c r="D146" s="107">
        <f t="shared" si="54"/>
        <v>746140</v>
      </c>
      <c r="E146" s="141">
        <f t="shared" si="54"/>
        <v>532120</v>
      </c>
      <c r="F146" s="141">
        <f t="shared" si="54"/>
        <v>493120</v>
      </c>
      <c r="G146" s="107">
        <f t="shared" si="54"/>
        <v>492825</v>
      </c>
      <c r="H146" s="107">
        <f t="shared" si="54"/>
        <v>263362</v>
      </c>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c r="GS146" s="36"/>
      <c r="GT146" s="36"/>
      <c r="GU146" s="36"/>
      <c r="GV146" s="36"/>
      <c r="GW146" s="36"/>
      <c r="GX146" s="36"/>
      <c r="GY146" s="36"/>
      <c r="GZ146" s="36"/>
      <c r="HA146" s="36"/>
      <c r="HB146" s="36"/>
      <c r="HC146" s="36"/>
      <c r="HD146" s="36"/>
      <c r="HE146" s="36"/>
      <c r="HF146" s="36"/>
      <c r="HG146" s="36"/>
      <c r="HH146" s="36"/>
      <c r="HI146" s="36"/>
      <c r="HJ146" s="36"/>
      <c r="HK146" s="36"/>
      <c r="HL146" s="36"/>
      <c r="HM146" s="36"/>
      <c r="HN146" s="36"/>
      <c r="HO146" s="36"/>
      <c r="HP146" s="36"/>
      <c r="HQ146" s="36"/>
      <c r="HR146" s="36"/>
      <c r="HS146" s="36"/>
      <c r="HT146" s="36"/>
      <c r="HU146" s="36"/>
      <c r="HV146" s="36"/>
      <c r="HW146" s="36"/>
      <c r="HX146" s="36"/>
      <c r="HY146" s="36"/>
      <c r="HZ146" s="36"/>
      <c r="IA146" s="36"/>
      <c r="IB146" s="36"/>
      <c r="IC146" s="36"/>
      <c r="ID146" s="36"/>
      <c r="IE146" s="36"/>
      <c r="IF146" s="36"/>
    </row>
    <row r="147" spans="1:246" s="50" customFormat="1" ht="16.5" customHeight="1" x14ac:dyDescent="0.3">
      <c r="A147" s="53"/>
      <c r="B147" s="72" t="s">
        <v>368</v>
      </c>
      <c r="C147" s="107"/>
      <c r="D147" s="66">
        <v>746140</v>
      </c>
      <c r="E147" s="140">
        <v>532120</v>
      </c>
      <c r="F147" s="140">
        <v>493120</v>
      </c>
      <c r="G147" s="55">
        <v>492825</v>
      </c>
      <c r="H147" s="55">
        <v>263362</v>
      </c>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c r="GS147" s="36"/>
      <c r="GT147" s="36"/>
      <c r="GU147" s="36"/>
      <c r="GV147" s="36"/>
      <c r="GW147" s="36"/>
      <c r="GX147" s="36"/>
      <c r="GY147" s="36"/>
      <c r="GZ147" s="36"/>
      <c r="HA147" s="36"/>
      <c r="HB147" s="36"/>
      <c r="HC147" s="36"/>
      <c r="HD147" s="36"/>
      <c r="HE147" s="36"/>
      <c r="HF147" s="36"/>
      <c r="HG147" s="36"/>
      <c r="HH147" s="36"/>
      <c r="HI147" s="36"/>
      <c r="HJ147" s="36"/>
      <c r="HK147" s="36"/>
      <c r="HL147" s="36"/>
      <c r="HM147" s="36"/>
      <c r="HN147" s="36"/>
      <c r="HO147" s="36"/>
      <c r="HP147" s="36"/>
      <c r="HQ147" s="36"/>
      <c r="HR147" s="36"/>
      <c r="HS147" s="36"/>
      <c r="HT147" s="36"/>
      <c r="HU147" s="36"/>
      <c r="HV147" s="36"/>
      <c r="HW147" s="36"/>
      <c r="HX147" s="36"/>
      <c r="HY147" s="36"/>
      <c r="HZ147" s="36"/>
      <c r="IA147" s="36"/>
      <c r="IB147" s="36"/>
      <c r="IC147" s="36"/>
      <c r="ID147" s="36"/>
      <c r="IE147" s="36"/>
      <c r="IF147" s="36"/>
    </row>
    <row r="148" spans="1:246" s="50" customFormat="1" ht="60" x14ac:dyDescent="0.3">
      <c r="A148" s="53"/>
      <c r="B148" s="72" t="s">
        <v>370</v>
      </c>
      <c r="C148" s="107"/>
      <c r="D148" s="66">
        <v>0</v>
      </c>
      <c r="E148" s="140">
        <v>0</v>
      </c>
      <c r="F148" s="140">
        <v>0</v>
      </c>
      <c r="G148" s="55">
        <v>0</v>
      </c>
      <c r="H148" s="55">
        <v>0</v>
      </c>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c r="GS148" s="36"/>
      <c r="GT148" s="36"/>
      <c r="GU148" s="36"/>
      <c r="GV148" s="36"/>
      <c r="GW148" s="36"/>
      <c r="GX148" s="36"/>
      <c r="GY148" s="36"/>
      <c r="GZ148" s="36"/>
      <c r="HA148" s="36"/>
      <c r="HB148" s="36"/>
      <c r="HC148" s="36"/>
      <c r="HD148" s="36"/>
      <c r="HE148" s="36"/>
      <c r="HF148" s="36"/>
      <c r="HG148" s="36"/>
      <c r="HH148" s="36"/>
      <c r="HI148" s="36"/>
      <c r="HJ148" s="36"/>
      <c r="HK148" s="36"/>
      <c r="HL148" s="36"/>
      <c r="HM148" s="36"/>
      <c r="HN148" s="36"/>
      <c r="HO148" s="36"/>
      <c r="HP148" s="36"/>
      <c r="HQ148" s="36"/>
      <c r="HR148" s="36"/>
      <c r="HS148" s="36"/>
      <c r="HT148" s="36"/>
      <c r="HU148" s="36"/>
      <c r="HV148" s="36"/>
      <c r="HW148" s="36"/>
      <c r="HX148" s="36"/>
      <c r="HY148" s="36"/>
      <c r="HZ148" s="36"/>
      <c r="IA148" s="36"/>
      <c r="IB148" s="36"/>
      <c r="IC148" s="36"/>
      <c r="ID148" s="36"/>
      <c r="IE148" s="36"/>
      <c r="IF148" s="36"/>
    </row>
    <row r="149" spans="1:246" s="50" customFormat="1" x14ac:dyDescent="0.3">
      <c r="A149" s="53"/>
      <c r="B149" s="73" t="s">
        <v>398</v>
      </c>
      <c r="C149" s="107">
        <f t="shared" ref="C149:H149" si="55">C150+C151</f>
        <v>0</v>
      </c>
      <c r="D149" s="107">
        <f t="shared" si="55"/>
        <v>214880</v>
      </c>
      <c r="E149" s="141">
        <f t="shared" si="55"/>
        <v>178000</v>
      </c>
      <c r="F149" s="141">
        <f t="shared" si="55"/>
        <v>178000</v>
      </c>
      <c r="G149" s="107">
        <f t="shared" si="55"/>
        <v>177977</v>
      </c>
      <c r="H149" s="107">
        <f t="shared" si="55"/>
        <v>0</v>
      </c>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c r="GP149" s="36"/>
      <c r="GQ149" s="36"/>
      <c r="GR149" s="36"/>
      <c r="GS149" s="36"/>
      <c r="GT149" s="36"/>
      <c r="GU149" s="36"/>
      <c r="GV149" s="36"/>
      <c r="GW149" s="36"/>
      <c r="GX149" s="36"/>
      <c r="GY149" s="36"/>
      <c r="GZ149" s="36"/>
      <c r="HA149" s="36"/>
      <c r="HB149" s="36"/>
      <c r="HC149" s="36"/>
      <c r="HD149" s="36"/>
      <c r="HE149" s="36"/>
      <c r="HF149" s="36"/>
      <c r="HG149" s="36"/>
      <c r="HH149" s="36"/>
      <c r="HI149" s="36"/>
      <c r="HJ149" s="36"/>
      <c r="HK149" s="36"/>
      <c r="HL149" s="36"/>
      <c r="HM149" s="36"/>
      <c r="HN149" s="36"/>
      <c r="HO149" s="36"/>
      <c r="HP149" s="36"/>
      <c r="HQ149" s="36"/>
      <c r="HR149" s="36"/>
      <c r="HS149" s="36"/>
      <c r="HT149" s="36"/>
      <c r="HU149" s="36"/>
      <c r="HV149" s="36"/>
      <c r="HW149" s="36"/>
      <c r="HX149" s="36"/>
      <c r="HY149" s="36"/>
      <c r="HZ149" s="36"/>
      <c r="IA149" s="36"/>
      <c r="IB149" s="36"/>
      <c r="IC149" s="36"/>
      <c r="ID149" s="36"/>
      <c r="IE149" s="36"/>
      <c r="IF149" s="36"/>
    </row>
    <row r="150" spans="1:246" s="50" customFormat="1" ht="16.5" customHeight="1" x14ac:dyDescent="0.3">
      <c r="A150" s="53"/>
      <c r="B150" s="73" t="s">
        <v>368</v>
      </c>
      <c r="C150" s="107"/>
      <c r="D150" s="66">
        <v>214880</v>
      </c>
      <c r="E150" s="140">
        <v>178000</v>
      </c>
      <c r="F150" s="140">
        <v>178000</v>
      </c>
      <c r="G150" s="55">
        <v>177977</v>
      </c>
      <c r="H150" s="55">
        <v>0</v>
      </c>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c r="GP150" s="36"/>
      <c r="GQ150" s="36"/>
      <c r="GR150" s="36"/>
      <c r="GS150" s="36"/>
      <c r="GT150" s="36"/>
      <c r="GU150" s="36"/>
      <c r="GV150" s="36"/>
      <c r="GW150" s="36"/>
      <c r="GX150" s="36"/>
      <c r="GY150" s="36"/>
      <c r="GZ150" s="36"/>
      <c r="HA150" s="36"/>
      <c r="HB150" s="36"/>
      <c r="HC150" s="36"/>
      <c r="HD150" s="36"/>
      <c r="HE150" s="36"/>
      <c r="HF150" s="36"/>
      <c r="HG150" s="36"/>
      <c r="HH150" s="36"/>
      <c r="HI150" s="36"/>
      <c r="HJ150" s="36"/>
      <c r="HK150" s="36"/>
      <c r="HL150" s="36"/>
      <c r="HM150" s="36"/>
      <c r="HN150" s="36"/>
      <c r="HO150" s="36"/>
      <c r="HP150" s="36"/>
      <c r="HQ150" s="36"/>
      <c r="HR150" s="36"/>
      <c r="HS150" s="36"/>
      <c r="HT150" s="36"/>
      <c r="HU150" s="36"/>
      <c r="HV150" s="36"/>
      <c r="HW150" s="36"/>
      <c r="HX150" s="36"/>
      <c r="HY150" s="36"/>
      <c r="HZ150" s="36"/>
      <c r="IA150" s="36"/>
      <c r="IB150" s="36"/>
      <c r="IC150" s="36"/>
      <c r="ID150" s="36"/>
      <c r="IE150" s="36"/>
      <c r="IF150" s="36"/>
    </row>
    <row r="151" spans="1:246" s="50" customFormat="1" ht="16.5" customHeight="1" x14ac:dyDescent="0.3">
      <c r="A151" s="47"/>
      <c r="B151" s="73" t="s">
        <v>370</v>
      </c>
      <c r="C151" s="107"/>
      <c r="D151" s="66">
        <v>0</v>
      </c>
      <c r="E151" s="140">
        <v>0</v>
      </c>
      <c r="F151" s="140">
        <v>0</v>
      </c>
      <c r="G151" s="55">
        <v>0</v>
      </c>
      <c r="H151" s="55">
        <v>0</v>
      </c>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c r="GP151" s="36"/>
      <c r="GQ151" s="36"/>
      <c r="GR151" s="36"/>
      <c r="GS151" s="36"/>
      <c r="GT151" s="36"/>
      <c r="GU151" s="36"/>
      <c r="GV151" s="36"/>
      <c r="GW151" s="36"/>
      <c r="GX151" s="36"/>
      <c r="GY151" s="36"/>
      <c r="GZ151" s="36"/>
      <c r="HA151" s="36"/>
      <c r="HB151" s="36"/>
      <c r="HC151" s="36"/>
      <c r="HD151" s="36"/>
      <c r="HE151" s="36"/>
      <c r="HF151" s="36"/>
      <c r="HG151" s="36"/>
      <c r="HH151" s="36"/>
      <c r="HI151" s="36"/>
      <c r="HJ151" s="36"/>
      <c r="HK151" s="36"/>
      <c r="HL151" s="36"/>
      <c r="HM151" s="36"/>
      <c r="HN151" s="36"/>
      <c r="HO151" s="36"/>
      <c r="HP151" s="36"/>
      <c r="HQ151" s="36"/>
      <c r="HR151" s="36"/>
      <c r="HS151" s="36"/>
      <c r="HT151" s="36"/>
      <c r="HU151" s="36"/>
      <c r="HV151" s="36"/>
      <c r="HW151" s="36"/>
      <c r="HX151" s="36"/>
      <c r="HY151" s="36"/>
      <c r="HZ151" s="36"/>
      <c r="IA151" s="36"/>
      <c r="IB151" s="36"/>
      <c r="IC151" s="36"/>
      <c r="ID151" s="36"/>
      <c r="IE151" s="36"/>
      <c r="IF151" s="36"/>
    </row>
    <row r="152" spans="1:246" s="50" customFormat="1" ht="16.5" customHeight="1" x14ac:dyDescent="0.3">
      <c r="A152" s="53"/>
      <c r="B152" s="73" t="s">
        <v>399</v>
      </c>
      <c r="C152" s="107"/>
      <c r="D152" s="66">
        <v>0</v>
      </c>
      <c r="E152" s="140">
        <v>0</v>
      </c>
      <c r="F152" s="140">
        <v>0</v>
      </c>
      <c r="G152" s="55">
        <v>0</v>
      </c>
      <c r="H152" s="55">
        <v>0</v>
      </c>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c r="GP152" s="36"/>
      <c r="GQ152" s="36"/>
      <c r="GR152" s="36"/>
      <c r="GS152" s="36"/>
      <c r="GT152" s="36"/>
      <c r="GU152" s="36"/>
      <c r="GV152" s="36"/>
      <c r="GW152" s="36"/>
      <c r="GX152" s="36"/>
      <c r="GY152" s="36"/>
      <c r="GZ152" s="36"/>
      <c r="HA152" s="36"/>
      <c r="HB152" s="36"/>
      <c r="HC152" s="36"/>
      <c r="HD152" s="36"/>
      <c r="HE152" s="36"/>
      <c r="HF152" s="36"/>
      <c r="HG152" s="36"/>
      <c r="HH152" s="36"/>
      <c r="HI152" s="36"/>
      <c r="HJ152" s="36"/>
      <c r="HK152" s="36"/>
      <c r="HL152" s="36"/>
      <c r="HM152" s="36"/>
      <c r="HN152" s="36"/>
      <c r="HO152" s="36"/>
      <c r="HP152" s="36"/>
      <c r="HQ152" s="36"/>
      <c r="HR152" s="36"/>
      <c r="HS152" s="36"/>
      <c r="HT152" s="36"/>
      <c r="HU152" s="36"/>
      <c r="HV152" s="36"/>
      <c r="HW152" s="36"/>
      <c r="HX152" s="36"/>
      <c r="HY152" s="36"/>
      <c r="HZ152" s="36"/>
      <c r="IA152" s="36"/>
      <c r="IB152" s="36"/>
      <c r="IC152" s="36"/>
      <c r="ID152" s="36"/>
      <c r="IE152" s="36"/>
      <c r="IF152" s="36"/>
    </row>
    <row r="153" spans="1:246" s="50" customFormat="1" ht="16.5" customHeight="1" x14ac:dyDescent="0.3">
      <c r="A153" s="53"/>
      <c r="B153" s="73" t="s">
        <v>400</v>
      </c>
      <c r="C153" s="107"/>
      <c r="D153" s="66">
        <v>0</v>
      </c>
      <c r="E153" s="140">
        <v>0</v>
      </c>
      <c r="F153" s="140">
        <v>0</v>
      </c>
      <c r="G153" s="55">
        <v>0</v>
      </c>
      <c r="H153" s="55">
        <v>0</v>
      </c>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c r="GP153" s="36"/>
      <c r="GQ153" s="36"/>
      <c r="GR153" s="36"/>
      <c r="GS153" s="36"/>
      <c r="GT153" s="36"/>
      <c r="GU153" s="36"/>
      <c r="GV153" s="36"/>
      <c r="GW153" s="36"/>
      <c r="GX153" s="36"/>
      <c r="GY153" s="36"/>
      <c r="GZ153" s="36"/>
      <c r="HA153" s="36"/>
      <c r="HB153" s="36"/>
      <c r="HC153" s="36"/>
      <c r="HD153" s="36"/>
      <c r="HE153" s="36"/>
      <c r="HF153" s="36"/>
      <c r="HG153" s="36"/>
      <c r="HH153" s="36"/>
      <c r="HI153" s="36"/>
      <c r="HJ153" s="36"/>
      <c r="HK153" s="36"/>
      <c r="HL153" s="36"/>
      <c r="HM153" s="36"/>
      <c r="HN153" s="36"/>
      <c r="HO153" s="36"/>
      <c r="HP153" s="36"/>
      <c r="HQ153" s="36"/>
      <c r="HR153" s="36"/>
      <c r="HS153" s="36"/>
      <c r="HT153" s="36"/>
      <c r="HU153" s="36"/>
      <c r="HV153" s="36"/>
      <c r="HW153" s="36"/>
      <c r="HX153" s="36"/>
      <c r="HY153" s="36"/>
      <c r="HZ153" s="36"/>
      <c r="IA153" s="36"/>
      <c r="IB153" s="36"/>
      <c r="IC153" s="36"/>
      <c r="ID153" s="36"/>
      <c r="IE153" s="36"/>
      <c r="IF153" s="36"/>
    </row>
    <row r="154" spans="1:246" ht="16.5" customHeight="1" x14ac:dyDescent="0.3">
      <c r="A154" s="53"/>
      <c r="B154" s="54" t="s">
        <v>381</v>
      </c>
      <c r="C154" s="107"/>
      <c r="D154" s="66">
        <v>0</v>
      </c>
      <c r="E154" s="140">
        <v>0</v>
      </c>
      <c r="F154" s="140">
        <v>0</v>
      </c>
      <c r="G154" s="55">
        <v>0</v>
      </c>
      <c r="H154" s="55">
        <v>0</v>
      </c>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c r="DA154" s="50"/>
      <c r="DB154" s="50"/>
      <c r="DC154" s="50"/>
      <c r="DD154" s="50"/>
      <c r="DE154" s="50"/>
      <c r="DF154" s="50"/>
      <c r="DG154" s="50"/>
      <c r="DH154" s="50"/>
      <c r="DI154" s="50"/>
      <c r="DJ154" s="50"/>
      <c r="DK154" s="50"/>
      <c r="DL154" s="50"/>
      <c r="DM154" s="50"/>
      <c r="DN154" s="50"/>
      <c r="DO154" s="50"/>
      <c r="DP154" s="50"/>
      <c r="DQ154" s="50"/>
      <c r="DR154" s="50"/>
      <c r="DS154" s="50"/>
      <c r="DT154" s="50"/>
      <c r="DU154" s="50"/>
      <c r="DV154" s="50"/>
      <c r="DW154" s="50"/>
      <c r="DX154" s="50"/>
      <c r="DY154" s="50"/>
      <c r="DZ154" s="50"/>
      <c r="EA154" s="50"/>
      <c r="EB154" s="50"/>
      <c r="EC154" s="50"/>
      <c r="ED154" s="50"/>
      <c r="EE154" s="50"/>
      <c r="EF154" s="50"/>
      <c r="EG154" s="50"/>
      <c r="EH154" s="50"/>
      <c r="EI154" s="50"/>
      <c r="EJ154" s="50"/>
      <c r="EK154" s="50"/>
      <c r="EL154" s="50"/>
      <c r="EM154" s="50"/>
      <c r="EN154" s="50"/>
      <c r="EO154" s="50"/>
      <c r="EP154" s="50"/>
      <c r="EQ154" s="50"/>
      <c r="ER154" s="50"/>
      <c r="ES154" s="50"/>
      <c r="ET154" s="50"/>
      <c r="EU154" s="50"/>
      <c r="EV154" s="50"/>
      <c r="EW154" s="50"/>
      <c r="EX154" s="50"/>
      <c r="EY154" s="50"/>
      <c r="EZ154" s="50"/>
      <c r="FA154" s="50"/>
      <c r="FB154" s="50"/>
      <c r="FC154" s="50"/>
      <c r="FD154" s="50"/>
      <c r="FE154" s="50"/>
      <c r="FF154" s="50"/>
      <c r="FG154" s="50"/>
      <c r="FH154" s="50"/>
      <c r="FI154" s="50"/>
      <c r="FJ154" s="50"/>
      <c r="FK154" s="50"/>
      <c r="FL154" s="50"/>
      <c r="FM154" s="50"/>
      <c r="FN154" s="50"/>
      <c r="FO154" s="50"/>
      <c r="FP154" s="50"/>
      <c r="FQ154" s="50"/>
      <c r="FR154" s="50"/>
      <c r="FS154" s="50"/>
      <c r="FT154" s="50"/>
      <c r="FU154" s="50"/>
      <c r="FV154" s="50"/>
      <c r="FW154" s="50"/>
      <c r="FX154" s="50"/>
      <c r="FY154" s="50"/>
      <c r="FZ154" s="50"/>
      <c r="GA154" s="50"/>
      <c r="GB154" s="50"/>
      <c r="GC154" s="50"/>
      <c r="GD154" s="50"/>
      <c r="GE154" s="50"/>
      <c r="GF154" s="50"/>
      <c r="GG154" s="50"/>
      <c r="GH154" s="50"/>
      <c r="GI154" s="50"/>
      <c r="GJ154" s="50"/>
      <c r="GK154" s="50"/>
      <c r="GL154" s="50"/>
      <c r="GM154" s="50"/>
      <c r="GN154" s="50"/>
      <c r="GO154" s="50"/>
      <c r="GP154" s="50"/>
      <c r="GQ154" s="50"/>
      <c r="GR154" s="50"/>
      <c r="GS154" s="50"/>
      <c r="GT154" s="50"/>
      <c r="GU154" s="50"/>
      <c r="GV154" s="50"/>
      <c r="GW154" s="50"/>
      <c r="GX154" s="50"/>
      <c r="GY154" s="50"/>
      <c r="GZ154" s="50"/>
      <c r="HA154" s="50"/>
      <c r="HB154" s="50"/>
      <c r="HC154" s="50"/>
      <c r="HD154" s="50"/>
      <c r="HE154" s="50"/>
      <c r="HF154" s="50"/>
      <c r="HG154" s="50"/>
      <c r="HH154" s="50"/>
      <c r="HI154" s="50"/>
      <c r="HJ154" s="50"/>
      <c r="HK154" s="50"/>
      <c r="HL154" s="50"/>
      <c r="HM154" s="50"/>
      <c r="HN154" s="50"/>
      <c r="HO154" s="50"/>
      <c r="HP154" s="50"/>
      <c r="HQ154" s="50"/>
      <c r="HR154" s="50"/>
      <c r="HS154" s="50"/>
      <c r="HT154" s="50"/>
      <c r="HU154" s="50"/>
      <c r="HV154" s="50"/>
      <c r="HW154" s="50"/>
      <c r="HX154" s="50"/>
      <c r="HY154" s="50"/>
      <c r="HZ154" s="50"/>
      <c r="IA154" s="50"/>
      <c r="IB154" s="50"/>
      <c r="IC154" s="50"/>
      <c r="ID154" s="50"/>
      <c r="IE154" s="50"/>
      <c r="IG154" s="50"/>
      <c r="IH154" s="50"/>
      <c r="II154" s="50"/>
      <c r="IJ154" s="50"/>
      <c r="IK154" s="50"/>
      <c r="IL154" s="50"/>
    </row>
    <row r="155" spans="1:246" x14ac:dyDescent="0.3">
      <c r="A155" s="47"/>
      <c r="B155" s="73" t="s">
        <v>401</v>
      </c>
      <c r="C155" s="107">
        <f t="shared" ref="C155:H155" si="56">C156+C157</f>
        <v>0</v>
      </c>
      <c r="D155" s="107">
        <f t="shared" si="56"/>
        <v>1083560</v>
      </c>
      <c r="E155" s="141">
        <f t="shared" si="56"/>
        <v>1152040</v>
      </c>
      <c r="F155" s="141">
        <f t="shared" si="56"/>
        <v>878040</v>
      </c>
      <c r="G155" s="107">
        <f t="shared" si="56"/>
        <v>878040</v>
      </c>
      <c r="H155" s="107">
        <f t="shared" si="56"/>
        <v>40040</v>
      </c>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c r="DA155" s="50"/>
      <c r="DB155" s="50"/>
      <c r="DC155" s="50"/>
      <c r="DD155" s="50"/>
      <c r="DE155" s="50"/>
      <c r="DF155" s="50"/>
      <c r="DG155" s="50"/>
      <c r="DH155" s="50"/>
      <c r="DI155" s="50"/>
      <c r="DJ155" s="50"/>
      <c r="DK155" s="50"/>
      <c r="DL155" s="50"/>
      <c r="DM155" s="50"/>
      <c r="DN155" s="50"/>
      <c r="DO155" s="50"/>
      <c r="DP155" s="50"/>
      <c r="DQ155" s="50"/>
      <c r="DR155" s="50"/>
      <c r="DS155" s="50"/>
      <c r="DT155" s="50"/>
      <c r="DU155" s="50"/>
      <c r="DV155" s="50"/>
      <c r="DW155" s="50"/>
      <c r="DX155" s="50"/>
      <c r="DY155" s="50"/>
      <c r="DZ155" s="50"/>
      <c r="EA155" s="50"/>
      <c r="EB155" s="50"/>
      <c r="EC155" s="50"/>
      <c r="ED155" s="50"/>
      <c r="EE155" s="50"/>
      <c r="EF155" s="50"/>
      <c r="EG155" s="50"/>
      <c r="EH155" s="50"/>
      <c r="EI155" s="50"/>
      <c r="EJ155" s="50"/>
      <c r="EK155" s="50"/>
      <c r="EL155" s="50"/>
      <c r="EM155" s="50"/>
      <c r="EN155" s="50"/>
      <c r="EO155" s="50"/>
      <c r="EP155" s="50"/>
      <c r="EQ155" s="50"/>
      <c r="ER155" s="50"/>
      <c r="ES155" s="50"/>
      <c r="ET155" s="50"/>
      <c r="EU155" s="50"/>
      <c r="EV155" s="50"/>
      <c r="EW155" s="50"/>
      <c r="EX155" s="50"/>
      <c r="EY155" s="50"/>
      <c r="EZ155" s="50"/>
      <c r="FA155" s="50"/>
      <c r="FB155" s="50"/>
      <c r="FC155" s="50"/>
      <c r="FD155" s="50"/>
      <c r="FE155" s="50"/>
      <c r="FF155" s="50"/>
      <c r="FG155" s="50"/>
      <c r="FH155" s="50"/>
      <c r="FI155" s="50"/>
      <c r="FJ155" s="50"/>
      <c r="FK155" s="50"/>
      <c r="FL155" s="50"/>
      <c r="FM155" s="50"/>
      <c r="FN155" s="50"/>
      <c r="FO155" s="50"/>
      <c r="FP155" s="50"/>
      <c r="FQ155" s="50"/>
      <c r="FR155" s="50"/>
      <c r="FS155" s="50"/>
      <c r="FT155" s="50"/>
      <c r="FU155" s="50"/>
      <c r="FV155" s="50"/>
      <c r="FW155" s="50"/>
      <c r="FX155" s="50"/>
      <c r="FY155" s="50"/>
      <c r="FZ155" s="50"/>
      <c r="GA155" s="50"/>
      <c r="GB155" s="50"/>
      <c r="GC155" s="50"/>
      <c r="GD155" s="50"/>
      <c r="GE155" s="50"/>
      <c r="GF155" s="50"/>
      <c r="GG155" s="50"/>
      <c r="GH155" s="50"/>
      <c r="GI155" s="50"/>
      <c r="GJ155" s="50"/>
      <c r="GK155" s="50"/>
      <c r="GL155" s="50"/>
      <c r="GM155" s="50"/>
      <c r="GN155" s="50"/>
      <c r="GO155" s="50"/>
      <c r="GP155" s="50"/>
      <c r="GQ155" s="50"/>
      <c r="GR155" s="50"/>
      <c r="GS155" s="50"/>
      <c r="GT155" s="50"/>
      <c r="GU155" s="50"/>
      <c r="GV155" s="50"/>
      <c r="GW155" s="50"/>
      <c r="GX155" s="50"/>
      <c r="GY155" s="50"/>
      <c r="GZ155" s="50"/>
      <c r="HA155" s="50"/>
      <c r="HB155" s="50"/>
      <c r="HC155" s="50"/>
      <c r="HD155" s="50"/>
      <c r="HE155" s="50"/>
      <c r="HF155" s="50"/>
      <c r="HG155" s="50"/>
      <c r="HH155" s="50"/>
      <c r="HI155" s="50"/>
      <c r="HJ155" s="50"/>
      <c r="HK155" s="50"/>
      <c r="HL155" s="50"/>
      <c r="HM155" s="50"/>
      <c r="HN155" s="50"/>
      <c r="HO155" s="50"/>
      <c r="HP155" s="50"/>
      <c r="HQ155" s="50"/>
      <c r="HR155" s="50"/>
      <c r="HS155" s="50"/>
      <c r="HT155" s="50"/>
      <c r="HU155" s="50"/>
      <c r="HV155" s="50"/>
      <c r="HW155" s="50"/>
      <c r="HX155" s="50"/>
      <c r="HY155" s="50"/>
      <c r="HZ155" s="50"/>
      <c r="IA155" s="50"/>
      <c r="IB155" s="50"/>
      <c r="IC155" s="50"/>
      <c r="ID155" s="50"/>
      <c r="IE155" s="50"/>
      <c r="IG155" s="50"/>
      <c r="IH155" s="50"/>
      <c r="II155" s="50"/>
      <c r="IJ155" s="50"/>
      <c r="IK155" s="50"/>
      <c r="IL155" s="50"/>
    </row>
    <row r="156" spans="1:246" x14ac:dyDescent="0.3">
      <c r="A156" s="53"/>
      <c r="B156" s="73" t="s">
        <v>368</v>
      </c>
      <c r="C156" s="107"/>
      <c r="D156" s="66">
        <v>1083560</v>
      </c>
      <c r="E156" s="140">
        <v>1152040</v>
      </c>
      <c r="F156" s="140">
        <v>878040</v>
      </c>
      <c r="G156" s="74">
        <v>878040</v>
      </c>
      <c r="H156" s="74">
        <v>40040</v>
      </c>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c r="DA156" s="50"/>
      <c r="DB156" s="50"/>
      <c r="DC156" s="50"/>
      <c r="DD156" s="50"/>
      <c r="DE156" s="50"/>
      <c r="DF156" s="50"/>
      <c r="DG156" s="50"/>
      <c r="DH156" s="50"/>
      <c r="DI156" s="50"/>
      <c r="DJ156" s="50"/>
      <c r="DK156" s="50"/>
      <c r="DL156" s="50"/>
      <c r="DM156" s="50"/>
      <c r="DN156" s="50"/>
      <c r="DO156" s="50"/>
      <c r="DP156" s="50"/>
      <c r="DQ156" s="50"/>
      <c r="DR156" s="50"/>
      <c r="DS156" s="50"/>
      <c r="DT156" s="50"/>
      <c r="DU156" s="50"/>
      <c r="DV156" s="50"/>
      <c r="DW156" s="50"/>
      <c r="DX156" s="50"/>
      <c r="DY156" s="50"/>
      <c r="DZ156" s="50"/>
      <c r="EA156" s="50"/>
      <c r="EB156" s="50"/>
      <c r="EC156" s="50"/>
      <c r="ED156" s="50"/>
      <c r="EE156" s="50"/>
      <c r="EF156" s="50"/>
      <c r="EG156" s="50"/>
      <c r="EH156" s="50"/>
      <c r="EI156" s="50"/>
      <c r="EJ156" s="50"/>
      <c r="EK156" s="50"/>
      <c r="EL156" s="50"/>
      <c r="EM156" s="50"/>
      <c r="EN156" s="50"/>
      <c r="EO156" s="50"/>
      <c r="EP156" s="50"/>
      <c r="EQ156" s="50"/>
      <c r="ER156" s="50"/>
      <c r="ES156" s="50"/>
      <c r="ET156" s="50"/>
      <c r="EU156" s="50"/>
      <c r="EV156" s="50"/>
      <c r="EW156" s="50"/>
      <c r="EX156" s="50"/>
      <c r="EY156" s="50"/>
      <c r="EZ156" s="50"/>
      <c r="FA156" s="50"/>
      <c r="FB156" s="50"/>
      <c r="FC156" s="50"/>
      <c r="FD156" s="50"/>
      <c r="FE156" s="50"/>
      <c r="FF156" s="50"/>
      <c r="FG156" s="50"/>
      <c r="FH156" s="50"/>
      <c r="FI156" s="50"/>
      <c r="FJ156" s="50"/>
      <c r="FK156" s="50"/>
      <c r="FL156" s="50"/>
      <c r="FM156" s="50"/>
      <c r="FN156" s="50"/>
      <c r="FO156" s="50"/>
      <c r="FP156" s="50"/>
      <c r="FQ156" s="50"/>
      <c r="FR156" s="50"/>
      <c r="FS156" s="50"/>
      <c r="FT156" s="50"/>
      <c r="FU156" s="50"/>
      <c r="FV156" s="50"/>
      <c r="FW156" s="50"/>
      <c r="FX156" s="50"/>
      <c r="FY156" s="50"/>
      <c r="FZ156" s="50"/>
      <c r="GA156" s="50"/>
      <c r="GB156" s="50"/>
      <c r="GC156" s="50"/>
      <c r="GD156" s="50"/>
      <c r="GE156" s="50"/>
      <c r="GF156" s="50"/>
      <c r="GG156" s="50"/>
      <c r="GH156" s="50"/>
      <c r="GI156" s="50"/>
      <c r="GJ156" s="50"/>
      <c r="GK156" s="50"/>
      <c r="GL156" s="50"/>
      <c r="GM156" s="50"/>
      <c r="GN156" s="50"/>
      <c r="GO156" s="50"/>
      <c r="GP156" s="50"/>
      <c r="GQ156" s="50"/>
      <c r="GR156" s="50"/>
      <c r="GS156" s="50"/>
      <c r="GT156" s="50"/>
      <c r="GU156" s="50"/>
      <c r="GV156" s="50"/>
      <c r="GW156" s="50"/>
      <c r="GX156" s="50"/>
      <c r="GY156" s="50"/>
      <c r="GZ156" s="50"/>
      <c r="HA156" s="50"/>
      <c r="HB156" s="50"/>
      <c r="HC156" s="50"/>
      <c r="HD156" s="50"/>
      <c r="HE156" s="50"/>
      <c r="HF156" s="50"/>
      <c r="HG156" s="50"/>
      <c r="HH156" s="50"/>
      <c r="HI156" s="50"/>
      <c r="HJ156" s="50"/>
      <c r="HK156" s="50"/>
      <c r="HL156" s="50"/>
      <c r="HM156" s="50"/>
      <c r="HN156" s="50"/>
      <c r="HO156" s="50"/>
      <c r="HP156" s="50"/>
      <c r="HQ156" s="50"/>
      <c r="HR156" s="50"/>
      <c r="HS156" s="50"/>
      <c r="HT156" s="50"/>
      <c r="HU156" s="50"/>
      <c r="HV156" s="50"/>
      <c r="HW156" s="50"/>
      <c r="HX156" s="50"/>
      <c r="HY156" s="50"/>
      <c r="HZ156" s="50"/>
      <c r="IA156" s="50"/>
      <c r="IB156" s="50"/>
      <c r="IC156" s="50"/>
      <c r="ID156" s="50"/>
      <c r="IE156" s="50"/>
    </row>
    <row r="157" spans="1:246" ht="60" x14ac:dyDescent="0.3">
      <c r="A157" s="53"/>
      <c r="B157" s="73" t="s">
        <v>370</v>
      </c>
      <c r="C157" s="107"/>
      <c r="D157" s="66">
        <v>0</v>
      </c>
      <c r="E157" s="140">
        <v>0</v>
      </c>
      <c r="F157" s="140">
        <v>0</v>
      </c>
      <c r="G157" s="74">
        <v>0</v>
      </c>
      <c r="H157" s="74">
        <v>0</v>
      </c>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c r="DA157" s="50"/>
      <c r="DB157" s="50"/>
      <c r="DC157" s="50"/>
      <c r="DD157" s="50"/>
      <c r="DE157" s="50"/>
      <c r="DF157" s="50"/>
      <c r="DG157" s="50"/>
      <c r="DH157" s="50"/>
      <c r="DI157" s="50"/>
      <c r="DJ157" s="50"/>
      <c r="DK157" s="50"/>
      <c r="DL157" s="50"/>
      <c r="DM157" s="50"/>
      <c r="DN157" s="50"/>
      <c r="DO157" s="50"/>
      <c r="DP157" s="50"/>
      <c r="DQ157" s="50"/>
      <c r="DR157" s="50"/>
      <c r="DS157" s="50"/>
      <c r="DT157" s="50"/>
      <c r="DU157" s="50"/>
      <c r="DV157" s="50"/>
      <c r="DW157" s="50"/>
      <c r="DX157" s="50"/>
      <c r="DY157" s="50"/>
      <c r="DZ157" s="50"/>
      <c r="EA157" s="50"/>
      <c r="EB157" s="50"/>
      <c r="EC157" s="50"/>
      <c r="ED157" s="50"/>
      <c r="EE157" s="50"/>
      <c r="EF157" s="50"/>
      <c r="EG157" s="50"/>
      <c r="EH157" s="50"/>
      <c r="EI157" s="50"/>
      <c r="EJ157" s="50"/>
      <c r="EK157" s="50"/>
      <c r="EL157" s="50"/>
      <c r="EM157" s="50"/>
      <c r="EN157" s="50"/>
      <c r="EO157" s="50"/>
      <c r="EP157" s="50"/>
      <c r="EQ157" s="50"/>
      <c r="ER157" s="50"/>
      <c r="ES157" s="50"/>
      <c r="ET157" s="50"/>
      <c r="EU157" s="50"/>
      <c r="EV157" s="50"/>
      <c r="EW157" s="50"/>
      <c r="EX157" s="50"/>
      <c r="EY157" s="50"/>
      <c r="EZ157" s="50"/>
      <c r="FA157" s="50"/>
      <c r="FB157" s="50"/>
      <c r="FC157" s="50"/>
      <c r="FD157" s="50"/>
      <c r="FE157" s="50"/>
      <c r="FF157" s="50"/>
      <c r="FG157" s="50"/>
      <c r="FH157" s="50"/>
      <c r="FI157" s="50"/>
      <c r="FJ157" s="50"/>
      <c r="FK157" s="50"/>
      <c r="FL157" s="50"/>
      <c r="FM157" s="50"/>
      <c r="FN157" s="50"/>
      <c r="FO157" s="50"/>
      <c r="FP157" s="50"/>
      <c r="FQ157" s="50"/>
      <c r="FR157" s="50"/>
      <c r="FS157" s="50"/>
      <c r="FT157" s="50"/>
      <c r="FU157" s="50"/>
      <c r="FV157" s="50"/>
      <c r="FW157" s="50"/>
      <c r="FX157" s="50"/>
      <c r="FY157" s="50"/>
      <c r="FZ157" s="50"/>
      <c r="GA157" s="50"/>
      <c r="GB157" s="50"/>
      <c r="GC157" s="50"/>
      <c r="GD157" s="50"/>
      <c r="GE157" s="50"/>
      <c r="GF157" s="50"/>
      <c r="GG157" s="50"/>
      <c r="GH157" s="50"/>
      <c r="GI157" s="50"/>
      <c r="GJ157" s="50"/>
      <c r="GK157" s="50"/>
      <c r="GL157" s="50"/>
      <c r="GM157" s="50"/>
      <c r="GN157" s="50"/>
      <c r="GO157" s="50"/>
      <c r="GP157" s="50"/>
      <c r="GQ157" s="50"/>
      <c r="GR157" s="50"/>
      <c r="GS157" s="50"/>
      <c r="GT157" s="50"/>
      <c r="GU157" s="50"/>
      <c r="GV157" s="50"/>
      <c r="GW157" s="50"/>
      <c r="GX157" s="50"/>
      <c r="GY157" s="50"/>
      <c r="GZ157" s="50"/>
      <c r="HA157" s="50"/>
      <c r="HB157" s="50"/>
      <c r="HC157" s="50"/>
      <c r="HD157" s="50"/>
      <c r="HE157" s="50"/>
      <c r="HF157" s="50"/>
      <c r="HG157" s="50"/>
      <c r="HH157" s="50"/>
      <c r="HI157" s="50"/>
      <c r="HJ157" s="50"/>
      <c r="HK157" s="50"/>
      <c r="HL157" s="50"/>
      <c r="HM157" s="50"/>
      <c r="HN157" s="50"/>
      <c r="HO157" s="50"/>
      <c r="HP157" s="50"/>
      <c r="HQ157" s="50"/>
      <c r="HR157" s="50"/>
      <c r="HS157" s="50"/>
      <c r="HT157" s="50"/>
      <c r="HU157" s="50"/>
      <c r="HV157" s="50"/>
      <c r="HW157" s="50"/>
      <c r="HX157" s="50"/>
      <c r="HY157" s="50"/>
      <c r="HZ157" s="50"/>
      <c r="IA157" s="50"/>
      <c r="IB157" s="50"/>
      <c r="IC157" s="50"/>
      <c r="ID157" s="50"/>
      <c r="IE157" s="50"/>
    </row>
    <row r="158" spans="1:246" ht="45" x14ac:dyDescent="0.3">
      <c r="A158" s="53"/>
      <c r="B158" s="75" t="s">
        <v>508</v>
      </c>
      <c r="C158" s="107"/>
      <c r="D158" s="66">
        <v>0</v>
      </c>
      <c r="E158" s="140">
        <v>0</v>
      </c>
      <c r="F158" s="140">
        <v>0</v>
      </c>
      <c r="G158" s="74">
        <v>0</v>
      </c>
      <c r="H158" s="74">
        <v>0</v>
      </c>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c r="DA158" s="50"/>
      <c r="DB158" s="50"/>
      <c r="DC158" s="50"/>
      <c r="DD158" s="50"/>
      <c r="DE158" s="50"/>
      <c r="DF158" s="50"/>
      <c r="DG158" s="50"/>
      <c r="DH158" s="50"/>
      <c r="DI158" s="50"/>
      <c r="DJ158" s="50"/>
      <c r="DK158" s="50"/>
      <c r="DL158" s="50"/>
      <c r="DM158" s="50"/>
      <c r="DN158" s="50"/>
      <c r="DO158" s="50"/>
      <c r="DP158" s="50"/>
      <c r="DQ158" s="50"/>
      <c r="DR158" s="50"/>
      <c r="DS158" s="50"/>
      <c r="DT158" s="50"/>
      <c r="DU158" s="50"/>
      <c r="DV158" s="50"/>
      <c r="DW158" s="50"/>
      <c r="DX158" s="50"/>
      <c r="DY158" s="50"/>
      <c r="DZ158" s="50"/>
      <c r="EA158" s="50"/>
      <c r="EB158" s="50"/>
      <c r="EC158" s="50"/>
      <c r="ED158" s="50"/>
      <c r="EE158" s="50"/>
      <c r="EF158" s="50"/>
      <c r="EG158" s="50"/>
      <c r="EH158" s="50"/>
      <c r="EI158" s="50"/>
      <c r="EJ158" s="50"/>
      <c r="EK158" s="50"/>
      <c r="EL158" s="50"/>
      <c r="EM158" s="50"/>
      <c r="EN158" s="50"/>
      <c r="EO158" s="50"/>
      <c r="EP158" s="50"/>
      <c r="EQ158" s="50"/>
      <c r="ER158" s="50"/>
      <c r="ES158" s="50"/>
      <c r="ET158" s="50"/>
      <c r="EU158" s="50"/>
      <c r="EV158" s="50"/>
      <c r="EW158" s="50"/>
      <c r="EX158" s="50"/>
      <c r="EY158" s="50"/>
      <c r="EZ158" s="50"/>
      <c r="FA158" s="50"/>
      <c r="FB158" s="50"/>
      <c r="FC158" s="50"/>
      <c r="FD158" s="50"/>
      <c r="FE158" s="50"/>
      <c r="FF158" s="50"/>
      <c r="FG158" s="50"/>
      <c r="FH158" s="50"/>
      <c r="FI158" s="50"/>
      <c r="FJ158" s="50"/>
      <c r="FK158" s="50"/>
      <c r="FL158" s="50"/>
      <c r="FM158" s="50"/>
      <c r="FN158" s="50"/>
      <c r="FO158" s="50"/>
      <c r="FP158" s="50"/>
      <c r="FQ158" s="50"/>
      <c r="FR158" s="50"/>
      <c r="FS158" s="50"/>
      <c r="FT158" s="50"/>
      <c r="FU158" s="50"/>
      <c r="FV158" s="50"/>
      <c r="FW158" s="50"/>
      <c r="FX158" s="50"/>
      <c r="FY158" s="50"/>
      <c r="FZ158" s="50"/>
      <c r="GA158" s="50"/>
      <c r="GB158" s="50"/>
      <c r="GC158" s="50"/>
      <c r="GD158" s="50"/>
      <c r="GE158" s="50"/>
      <c r="GF158" s="50"/>
      <c r="GG158" s="50"/>
      <c r="GH158" s="50"/>
      <c r="GI158" s="50"/>
      <c r="GJ158" s="50"/>
      <c r="GK158" s="50"/>
      <c r="GL158" s="50"/>
      <c r="GM158" s="50"/>
      <c r="GN158" s="50"/>
      <c r="GO158" s="50"/>
      <c r="GP158" s="50"/>
      <c r="GQ158" s="50"/>
      <c r="GR158" s="50"/>
      <c r="GS158" s="50"/>
      <c r="GT158" s="50"/>
      <c r="GU158" s="50"/>
      <c r="GV158" s="50"/>
      <c r="GW158" s="50"/>
      <c r="GX158" s="50"/>
      <c r="GY158" s="50"/>
      <c r="GZ158" s="50"/>
      <c r="HA158" s="50"/>
      <c r="HB158" s="50"/>
      <c r="HC158" s="50"/>
      <c r="HD158" s="50"/>
      <c r="HE158" s="50"/>
      <c r="HF158" s="50"/>
      <c r="HG158" s="50"/>
      <c r="HH158" s="50"/>
      <c r="HI158" s="50"/>
      <c r="HJ158" s="50"/>
      <c r="HK158" s="50"/>
      <c r="HL158" s="50"/>
      <c r="HM158" s="50"/>
      <c r="HN158" s="50"/>
      <c r="HO158" s="50"/>
      <c r="HP158" s="50"/>
      <c r="HQ158" s="50"/>
      <c r="HR158" s="50"/>
      <c r="HS158" s="50"/>
      <c r="HT158" s="50"/>
      <c r="HU158" s="50"/>
      <c r="HV158" s="50"/>
      <c r="HW158" s="50"/>
      <c r="HX158" s="50"/>
      <c r="HY158" s="50"/>
      <c r="HZ158" s="50"/>
      <c r="IA158" s="50"/>
      <c r="IB158" s="50"/>
      <c r="IC158" s="50"/>
      <c r="ID158" s="50"/>
      <c r="IE158" s="50"/>
    </row>
    <row r="159" spans="1:246" ht="30" x14ac:dyDescent="0.3">
      <c r="A159" s="53"/>
      <c r="B159" s="75" t="s">
        <v>402</v>
      </c>
      <c r="C159" s="107"/>
      <c r="D159" s="66">
        <v>0</v>
      </c>
      <c r="E159" s="140">
        <v>0</v>
      </c>
      <c r="F159" s="140">
        <v>0</v>
      </c>
      <c r="G159" s="74">
        <v>0</v>
      </c>
      <c r="H159" s="74">
        <v>0</v>
      </c>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c r="DA159" s="50"/>
      <c r="DB159" s="50"/>
      <c r="DC159" s="50"/>
      <c r="DD159" s="50"/>
      <c r="DE159" s="50"/>
      <c r="DF159" s="50"/>
      <c r="DG159" s="50"/>
      <c r="DH159" s="50"/>
      <c r="DI159" s="50"/>
      <c r="DJ159" s="50"/>
      <c r="DK159" s="50"/>
      <c r="DL159" s="50"/>
      <c r="DM159" s="50"/>
      <c r="DN159" s="50"/>
      <c r="DO159" s="50"/>
      <c r="DP159" s="50"/>
      <c r="DQ159" s="50"/>
      <c r="DR159" s="50"/>
      <c r="DS159" s="50"/>
      <c r="DT159" s="50"/>
      <c r="DU159" s="50"/>
      <c r="DV159" s="50"/>
      <c r="DW159" s="50"/>
      <c r="DX159" s="50"/>
      <c r="DY159" s="50"/>
      <c r="DZ159" s="50"/>
      <c r="EA159" s="50"/>
      <c r="EB159" s="50"/>
      <c r="EC159" s="50"/>
      <c r="ED159" s="50"/>
      <c r="EE159" s="50"/>
      <c r="EF159" s="50"/>
      <c r="EG159" s="50"/>
      <c r="EH159" s="50"/>
      <c r="EI159" s="50"/>
      <c r="EJ159" s="50"/>
      <c r="EK159" s="50"/>
      <c r="EL159" s="50"/>
      <c r="EM159" s="50"/>
      <c r="EN159" s="50"/>
      <c r="EO159" s="50"/>
      <c r="EP159" s="50"/>
      <c r="EQ159" s="50"/>
      <c r="ER159" s="50"/>
      <c r="ES159" s="50"/>
      <c r="ET159" s="50"/>
      <c r="EU159" s="50"/>
      <c r="EV159" s="50"/>
      <c r="EW159" s="50"/>
      <c r="EX159" s="50"/>
      <c r="EY159" s="50"/>
      <c r="EZ159" s="50"/>
      <c r="FA159" s="50"/>
      <c r="FB159" s="50"/>
      <c r="FC159" s="50"/>
      <c r="FD159" s="50"/>
      <c r="FE159" s="50"/>
      <c r="FF159" s="50"/>
      <c r="FG159" s="50"/>
      <c r="FH159" s="50"/>
      <c r="FI159" s="50"/>
      <c r="FJ159" s="50"/>
      <c r="FK159" s="50"/>
      <c r="FL159" s="50"/>
      <c r="FM159" s="50"/>
      <c r="FN159" s="50"/>
      <c r="FO159" s="50"/>
      <c r="FP159" s="50"/>
      <c r="FQ159" s="50"/>
      <c r="FR159" s="50"/>
      <c r="FS159" s="50"/>
      <c r="FT159" s="50"/>
      <c r="FU159" s="50"/>
      <c r="FV159" s="50"/>
      <c r="FW159" s="50"/>
      <c r="FX159" s="50"/>
      <c r="FY159" s="50"/>
      <c r="FZ159" s="50"/>
      <c r="GA159" s="50"/>
      <c r="GB159" s="50"/>
      <c r="GC159" s="50"/>
      <c r="GD159" s="50"/>
      <c r="GE159" s="50"/>
      <c r="GF159" s="50"/>
      <c r="GG159" s="50"/>
      <c r="GH159" s="50"/>
      <c r="GI159" s="50"/>
      <c r="GJ159" s="50"/>
      <c r="GK159" s="50"/>
      <c r="GL159" s="50"/>
      <c r="GM159" s="50"/>
      <c r="GN159" s="50"/>
      <c r="GO159" s="50"/>
      <c r="GP159" s="50"/>
      <c r="GQ159" s="50"/>
      <c r="GR159" s="50"/>
      <c r="GS159" s="50"/>
      <c r="GT159" s="50"/>
      <c r="GU159" s="50"/>
      <c r="GV159" s="50"/>
      <c r="GW159" s="50"/>
      <c r="GX159" s="50"/>
      <c r="GY159" s="50"/>
      <c r="GZ159" s="50"/>
      <c r="HA159" s="50"/>
      <c r="HB159" s="50"/>
      <c r="HC159" s="50"/>
      <c r="HD159" s="50"/>
      <c r="HE159" s="50"/>
      <c r="HF159" s="50"/>
      <c r="HG159" s="50"/>
      <c r="HH159" s="50"/>
      <c r="HI159" s="50"/>
      <c r="HJ159" s="50"/>
      <c r="HK159" s="50"/>
      <c r="HL159" s="50"/>
      <c r="HM159" s="50"/>
      <c r="HN159" s="50"/>
      <c r="HO159" s="50"/>
      <c r="HP159" s="50"/>
      <c r="HQ159" s="50"/>
      <c r="HR159" s="50"/>
      <c r="HS159" s="50"/>
      <c r="HT159" s="50"/>
      <c r="HU159" s="50"/>
      <c r="HV159" s="50"/>
      <c r="HW159" s="50"/>
      <c r="HX159" s="50"/>
      <c r="HY159" s="50"/>
      <c r="HZ159" s="50"/>
      <c r="IA159" s="50"/>
      <c r="IB159" s="50"/>
      <c r="IC159" s="50"/>
      <c r="ID159" s="50"/>
      <c r="IE159" s="50"/>
      <c r="IF159" s="50"/>
    </row>
    <row r="160" spans="1:246" s="50" customFormat="1" ht="30" x14ac:dyDescent="0.3">
      <c r="A160" s="53"/>
      <c r="B160" s="76" t="s">
        <v>403</v>
      </c>
      <c r="C160" s="107">
        <f t="shared" ref="C160:H160" si="57">C161+C164+C165+C168</f>
        <v>0</v>
      </c>
      <c r="D160" s="107">
        <f t="shared" si="57"/>
        <v>2000</v>
      </c>
      <c r="E160" s="141">
        <f t="shared" si="57"/>
        <v>40050</v>
      </c>
      <c r="F160" s="141">
        <f t="shared" si="57"/>
        <v>40050</v>
      </c>
      <c r="G160" s="107">
        <f t="shared" si="57"/>
        <v>40029</v>
      </c>
      <c r="H160" s="107">
        <f t="shared" si="57"/>
        <v>17631</v>
      </c>
      <c r="IG160" s="36"/>
      <c r="IH160" s="36"/>
      <c r="II160" s="36"/>
      <c r="IJ160" s="36"/>
      <c r="IK160" s="36"/>
      <c r="IL160" s="36"/>
    </row>
    <row r="161" spans="1:246" s="50" customFormat="1" x14ac:dyDescent="0.3">
      <c r="A161" s="53"/>
      <c r="B161" s="77" t="s">
        <v>404</v>
      </c>
      <c r="C161" s="107">
        <f t="shared" ref="C161:H161" si="58">C162+C163</f>
        <v>0</v>
      </c>
      <c r="D161" s="107">
        <f t="shared" si="58"/>
        <v>2000</v>
      </c>
      <c r="E161" s="141">
        <f t="shared" si="58"/>
        <v>40050</v>
      </c>
      <c r="F161" s="141">
        <f t="shared" si="58"/>
        <v>40050</v>
      </c>
      <c r="G161" s="107">
        <f t="shared" si="58"/>
        <v>40029</v>
      </c>
      <c r="H161" s="107">
        <f t="shared" si="58"/>
        <v>17631</v>
      </c>
      <c r="IG161" s="36"/>
      <c r="IH161" s="36"/>
      <c r="II161" s="36"/>
      <c r="IJ161" s="36"/>
      <c r="IK161" s="36"/>
      <c r="IL161" s="36"/>
    </row>
    <row r="162" spans="1:246" x14ac:dyDescent="0.3">
      <c r="A162" s="53"/>
      <c r="B162" s="77" t="s">
        <v>368</v>
      </c>
      <c r="C162" s="107"/>
      <c r="D162" s="66">
        <v>2000</v>
      </c>
      <c r="E162" s="140">
        <v>40050</v>
      </c>
      <c r="F162" s="140">
        <v>40050</v>
      </c>
      <c r="G162" s="74">
        <v>40029</v>
      </c>
      <c r="H162" s="74">
        <v>17631</v>
      </c>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c r="DA162" s="50"/>
      <c r="DB162" s="50"/>
      <c r="DC162" s="50"/>
      <c r="DD162" s="50"/>
      <c r="DE162" s="50"/>
      <c r="DF162" s="50"/>
      <c r="DG162" s="50"/>
      <c r="DH162" s="50"/>
      <c r="DI162" s="50"/>
      <c r="DJ162" s="50"/>
      <c r="DK162" s="50"/>
      <c r="DL162" s="50"/>
      <c r="DM162" s="50"/>
      <c r="DN162" s="50"/>
      <c r="DO162" s="50"/>
      <c r="DP162" s="50"/>
      <c r="DQ162" s="50"/>
      <c r="DR162" s="50"/>
      <c r="DS162" s="50"/>
      <c r="DT162" s="50"/>
      <c r="DU162" s="50"/>
      <c r="DV162" s="50"/>
      <c r="DW162" s="50"/>
      <c r="DX162" s="50"/>
      <c r="DY162" s="50"/>
      <c r="DZ162" s="50"/>
      <c r="EA162" s="50"/>
      <c r="EB162" s="50"/>
      <c r="EC162" s="50"/>
      <c r="ED162" s="50"/>
      <c r="EE162" s="50"/>
      <c r="EF162" s="50"/>
      <c r="EG162" s="50"/>
      <c r="EH162" s="50"/>
      <c r="EI162" s="50"/>
      <c r="EJ162" s="50"/>
      <c r="EK162" s="50"/>
      <c r="EL162" s="50"/>
      <c r="EM162" s="50"/>
      <c r="EN162" s="50"/>
      <c r="EO162" s="50"/>
      <c r="EP162" s="50"/>
      <c r="EQ162" s="50"/>
      <c r="ER162" s="50"/>
      <c r="ES162" s="50"/>
      <c r="ET162" s="50"/>
      <c r="EU162" s="50"/>
      <c r="EV162" s="50"/>
      <c r="EW162" s="50"/>
      <c r="EX162" s="50"/>
      <c r="EY162" s="50"/>
      <c r="EZ162" s="50"/>
      <c r="FA162" s="50"/>
      <c r="FB162" s="50"/>
      <c r="FC162" s="50"/>
      <c r="FD162" s="50"/>
      <c r="FE162" s="50"/>
      <c r="FF162" s="50"/>
      <c r="FG162" s="50"/>
      <c r="FH162" s="50"/>
      <c r="FI162" s="50"/>
      <c r="FJ162" s="50"/>
      <c r="FK162" s="50"/>
      <c r="FL162" s="50"/>
      <c r="FM162" s="50"/>
      <c r="FN162" s="50"/>
      <c r="FO162" s="50"/>
      <c r="FP162" s="50"/>
      <c r="FQ162" s="50"/>
      <c r="FR162" s="50"/>
      <c r="FS162" s="50"/>
      <c r="FT162" s="50"/>
      <c r="FU162" s="50"/>
      <c r="FV162" s="50"/>
      <c r="FW162" s="50"/>
      <c r="FX162" s="50"/>
      <c r="FY162" s="50"/>
      <c r="FZ162" s="50"/>
      <c r="GA162" s="50"/>
      <c r="GB162" s="50"/>
      <c r="GC162" s="50"/>
      <c r="GD162" s="50"/>
      <c r="GE162" s="50"/>
      <c r="GF162" s="50"/>
      <c r="GG162" s="50"/>
      <c r="GH162" s="50"/>
      <c r="GI162" s="50"/>
      <c r="GJ162" s="50"/>
      <c r="GK162" s="50"/>
      <c r="GL162" s="50"/>
      <c r="GM162" s="50"/>
      <c r="GN162" s="50"/>
      <c r="GO162" s="50"/>
      <c r="GP162" s="50"/>
      <c r="GQ162" s="50"/>
      <c r="GR162" s="50"/>
      <c r="GS162" s="50"/>
      <c r="GT162" s="50"/>
      <c r="GU162" s="50"/>
      <c r="GV162" s="50"/>
      <c r="GW162" s="50"/>
      <c r="GX162" s="50"/>
      <c r="GY162" s="50"/>
      <c r="GZ162" s="50"/>
      <c r="HA162" s="50"/>
      <c r="HB162" s="50"/>
      <c r="HC162" s="50"/>
      <c r="HD162" s="50"/>
      <c r="HE162" s="50"/>
      <c r="HF162" s="50"/>
      <c r="HG162" s="50"/>
      <c r="HH162" s="50"/>
      <c r="HI162" s="50"/>
      <c r="HJ162" s="50"/>
      <c r="HK162" s="50"/>
      <c r="HL162" s="50"/>
      <c r="HM162" s="50"/>
      <c r="HN162" s="50"/>
      <c r="HO162" s="50"/>
      <c r="HP162" s="50"/>
      <c r="HQ162" s="50"/>
      <c r="HR162" s="50"/>
      <c r="HS162" s="50"/>
      <c r="HT162" s="50"/>
      <c r="HU162" s="50"/>
      <c r="HV162" s="50"/>
      <c r="HW162" s="50"/>
      <c r="HX162" s="50"/>
      <c r="HY162" s="50"/>
      <c r="HZ162" s="50"/>
      <c r="IA162" s="50"/>
      <c r="IB162" s="50"/>
      <c r="IC162" s="50"/>
      <c r="ID162" s="50"/>
      <c r="IE162" s="50"/>
      <c r="IF162" s="50"/>
      <c r="IG162" s="50"/>
      <c r="IH162" s="50"/>
      <c r="II162" s="50"/>
      <c r="IJ162" s="50"/>
      <c r="IK162" s="50"/>
      <c r="IL162" s="50"/>
    </row>
    <row r="163" spans="1:246" ht="60" x14ac:dyDescent="0.3">
      <c r="A163" s="47"/>
      <c r="B163" s="77" t="s">
        <v>370</v>
      </c>
      <c r="C163" s="107"/>
      <c r="D163" s="66">
        <v>0</v>
      </c>
      <c r="E163" s="140">
        <v>0</v>
      </c>
      <c r="F163" s="140">
        <v>0</v>
      </c>
      <c r="G163" s="74">
        <v>0</v>
      </c>
      <c r="H163" s="74">
        <v>0</v>
      </c>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c r="DA163" s="50"/>
      <c r="DB163" s="50"/>
      <c r="DC163" s="50"/>
      <c r="DD163" s="50"/>
      <c r="DE163" s="50"/>
      <c r="DF163" s="50"/>
      <c r="DG163" s="50"/>
      <c r="DH163" s="50"/>
      <c r="DI163" s="50"/>
      <c r="DJ163" s="50"/>
      <c r="DK163" s="50"/>
      <c r="DL163" s="50"/>
      <c r="DM163" s="50"/>
      <c r="DN163" s="50"/>
      <c r="DO163" s="50"/>
      <c r="DP163" s="50"/>
      <c r="DQ163" s="50"/>
      <c r="DR163" s="50"/>
      <c r="DS163" s="50"/>
      <c r="DT163" s="50"/>
      <c r="DU163" s="50"/>
      <c r="DV163" s="50"/>
      <c r="DW163" s="50"/>
      <c r="DX163" s="50"/>
      <c r="DY163" s="50"/>
      <c r="DZ163" s="50"/>
      <c r="EA163" s="50"/>
      <c r="EB163" s="50"/>
      <c r="EC163" s="50"/>
      <c r="ED163" s="50"/>
      <c r="EE163" s="50"/>
      <c r="EF163" s="50"/>
      <c r="EG163" s="50"/>
      <c r="EH163" s="50"/>
      <c r="EI163" s="50"/>
      <c r="EJ163" s="50"/>
      <c r="EK163" s="50"/>
      <c r="EL163" s="50"/>
      <c r="EM163" s="50"/>
      <c r="EN163" s="50"/>
      <c r="EO163" s="50"/>
      <c r="EP163" s="50"/>
      <c r="EQ163" s="50"/>
      <c r="ER163" s="50"/>
      <c r="ES163" s="50"/>
      <c r="ET163" s="50"/>
      <c r="EU163" s="50"/>
      <c r="EV163" s="50"/>
      <c r="EW163" s="50"/>
      <c r="EX163" s="50"/>
      <c r="EY163" s="50"/>
      <c r="EZ163" s="50"/>
      <c r="FA163" s="50"/>
      <c r="FB163" s="50"/>
      <c r="FC163" s="50"/>
      <c r="FD163" s="50"/>
      <c r="FE163" s="50"/>
      <c r="FF163" s="50"/>
      <c r="FG163" s="50"/>
      <c r="FH163" s="50"/>
      <c r="FI163" s="50"/>
      <c r="FJ163" s="50"/>
      <c r="FK163" s="50"/>
      <c r="FL163" s="50"/>
      <c r="FM163" s="50"/>
      <c r="FN163" s="50"/>
      <c r="FO163" s="50"/>
      <c r="FP163" s="50"/>
      <c r="FQ163" s="50"/>
      <c r="FR163" s="50"/>
      <c r="FS163" s="50"/>
      <c r="FT163" s="50"/>
      <c r="FU163" s="50"/>
      <c r="FV163" s="50"/>
      <c r="FW163" s="50"/>
      <c r="FX163" s="50"/>
      <c r="FY163" s="50"/>
      <c r="FZ163" s="50"/>
      <c r="GA163" s="50"/>
      <c r="GB163" s="50"/>
      <c r="GC163" s="50"/>
      <c r="GD163" s="50"/>
      <c r="GE163" s="50"/>
      <c r="GF163" s="50"/>
      <c r="GG163" s="50"/>
      <c r="GH163" s="50"/>
      <c r="GI163" s="50"/>
      <c r="GJ163" s="50"/>
      <c r="GK163" s="50"/>
      <c r="GL163" s="50"/>
      <c r="GM163" s="50"/>
      <c r="GN163" s="50"/>
      <c r="GO163" s="50"/>
      <c r="GP163" s="50"/>
      <c r="GQ163" s="50"/>
      <c r="GR163" s="50"/>
      <c r="GS163" s="50"/>
      <c r="GT163" s="50"/>
      <c r="GU163" s="50"/>
      <c r="GV163" s="50"/>
      <c r="GW163" s="50"/>
      <c r="GX163" s="50"/>
      <c r="GY163" s="50"/>
      <c r="GZ163" s="50"/>
      <c r="HA163" s="50"/>
      <c r="HB163" s="50"/>
      <c r="HC163" s="50"/>
      <c r="HD163" s="50"/>
      <c r="HE163" s="50"/>
      <c r="HF163" s="50"/>
      <c r="HG163" s="50"/>
      <c r="HH163" s="50"/>
      <c r="HI163" s="50"/>
      <c r="HJ163" s="50"/>
      <c r="HK163" s="50"/>
      <c r="HL163" s="50"/>
      <c r="HM163" s="50"/>
      <c r="HN163" s="50"/>
      <c r="HO163" s="50"/>
      <c r="HP163" s="50"/>
      <c r="HQ163" s="50"/>
      <c r="HR163" s="50"/>
      <c r="HS163" s="50"/>
      <c r="HT163" s="50"/>
      <c r="HU163" s="50"/>
      <c r="HV163" s="50"/>
      <c r="HW163" s="50"/>
      <c r="HX163" s="50"/>
      <c r="HY163" s="50"/>
      <c r="HZ163" s="50"/>
      <c r="IA163" s="50"/>
      <c r="IB163" s="50"/>
      <c r="IC163" s="50"/>
      <c r="ID163" s="50"/>
      <c r="IE163" s="50"/>
      <c r="IF163" s="50"/>
      <c r="IG163" s="50"/>
      <c r="IH163" s="50"/>
      <c r="II163" s="50"/>
      <c r="IJ163" s="50"/>
      <c r="IK163" s="50"/>
      <c r="IL163" s="50"/>
    </row>
    <row r="164" spans="1:246" ht="30" x14ac:dyDescent="0.3">
      <c r="A164" s="47"/>
      <c r="B164" s="77" t="s">
        <v>405</v>
      </c>
      <c r="C164" s="107"/>
      <c r="D164" s="66">
        <v>0</v>
      </c>
      <c r="E164" s="140">
        <v>0</v>
      </c>
      <c r="F164" s="140">
        <v>0</v>
      </c>
      <c r="G164" s="74">
        <v>0</v>
      </c>
      <c r="H164" s="74">
        <v>0</v>
      </c>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c r="DA164" s="50"/>
      <c r="DB164" s="50"/>
      <c r="DC164" s="50"/>
      <c r="DD164" s="50"/>
      <c r="DE164" s="50"/>
      <c r="DF164" s="50"/>
      <c r="DG164" s="50"/>
      <c r="DH164" s="50"/>
      <c r="DI164" s="50"/>
      <c r="DJ164" s="50"/>
      <c r="DK164" s="50"/>
      <c r="DL164" s="50"/>
      <c r="DM164" s="50"/>
      <c r="DN164" s="50"/>
      <c r="DO164" s="50"/>
      <c r="DP164" s="50"/>
      <c r="DQ164" s="50"/>
      <c r="DR164" s="50"/>
      <c r="DS164" s="50"/>
      <c r="DT164" s="50"/>
      <c r="DU164" s="50"/>
      <c r="DV164" s="50"/>
      <c r="DW164" s="50"/>
      <c r="DX164" s="50"/>
      <c r="DY164" s="50"/>
      <c r="DZ164" s="50"/>
      <c r="EA164" s="50"/>
      <c r="EB164" s="50"/>
      <c r="EC164" s="50"/>
      <c r="ED164" s="50"/>
      <c r="EE164" s="50"/>
      <c r="EF164" s="50"/>
      <c r="EG164" s="50"/>
      <c r="EH164" s="50"/>
      <c r="EI164" s="50"/>
      <c r="EJ164" s="50"/>
      <c r="EK164" s="50"/>
      <c r="EL164" s="50"/>
      <c r="EM164" s="50"/>
      <c r="EN164" s="50"/>
      <c r="EO164" s="50"/>
      <c r="EP164" s="50"/>
      <c r="EQ164" s="50"/>
      <c r="ER164" s="50"/>
      <c r="ES164" s="50"/>
      <c r="ET164" s="50"/>
      <c r="EU164" s="50"/>
      <c r="EV164" s="50"/>
      <c r="EW164" s="50"/>
      <c r="EX164" s="50"/>
      <c r="EY164" s="50"/>
      <c r="EZ164" s="50"/>
      <c r="FA164" s="50"/>
      <c r="FB164" s="50"/>
      <c r="FC164" s="50"/>
      <c r="FD164" s="50"/>
      <c r="FE164" s="50"/>
      <c r="FF164" s="50"/>
      <c r="FG164" s="50"/>
      <c r="FH164" s="50"/>
      <c r="FI164" s="50"/>
      <c r="FJ164" s="50"/>
      <c r="FK164" s="50"/>
      <c r="FL164" s="50"/>
      <c r="FM164" s="50"/>
      <c r="FN164" s="50"/>
      <c r="FO164" s="50"/>
      <c r="FP164" s="50"/>
      <c r="FQ164" s="50"/>
      <c r="FR164" s="50"/>
      <c r="FS164" s="50"/>
      <c r="FT164" s="50"/>
      <c r="FU164" s="50"/>
      <c r="FV164" s="50"/>
      <c r="FW164" s="50"/>
      <c r="FX164" s="50"/>
      <c r="FY164" s="50"/>
      <c r="FZ164" s="50"/>
      <c r="GA164" s="50"/>
      <c r="GB164" s="50"/>
      <c r="GC164" s="50"/>
      <c r="GD164" s="50"/>
      <c r="GE164" s="50"/>
      <c r="GF164" s="50"/>
      <c r="GG164" s="50"/>
      <c r="GH164" s="50"/>
      <c r="GI164" s="50"/>
      <c r="GJ164" s="50"/>
      <c r="GK164" s="50"/>
      <c r="GL164" s="50"/>
      <c r="GM164" s="50"/>
      <c r="GN164" s="50"/>
      <c r="GO164" s="50"/>
      <c r="GP164" s="50"/>
      <c r="GQ164" s="50"/>
      <c r="GR164" s="50"/>
      <c r="GS164" s="50"/>
      <c r="GT164" s="50"/>
      <c r="GU164" s="50"/>
      <c r="GV164" s="50"/>
      <c r="GW164" s="50"/>
      <c r="GX164" s="50"/>
      <c r="GY164" s="50"/>
      <c r="GZ164" s="50"/>
      <c r="HA164" s="50"/>
      <c r="HB164" s="50"/>
      <c r="HC164" s="50"/>
      <c r="HD164" s="50"/>
      <c r="HE164" s="50"/>
      <c r="HF164" s="50"/>
      <c r="HG164" s="50"/>
      <c r="HH164" s="50"/>
      <c r="HI164" s="50"/>
      <c r="HJ164" s="50"/>
      <c r="HK164" s="50"/>
      <c r="HL164" s="50"/>
      <c r="HM164" s="50"/>
      <c r="HN164" s="50"/>
      <c r="HO164" s="50"/>
      <c r="HP164" s="50"/>
      <c r="HQ164" s="50"/>
      <c r="HR164" s="50"/>
      <c r="HS164" s="50"/>
      <c r="HT164" s="50"/>
      <c r="HU164" s="50"/>
      <c r="HV164" s="50"/>
      <c r="HW164" s="50"/>
      <c r="HX164" s="50"/>
      <c r="HY164" s="50"/>
      <c r="HZ164" s="50"/>
      <c r="IA164" s="50"/>
      <c r="IB164" s="50"/>
      <c r="IC164" s="50"/>
      <c r="ID164" s="50"/>
      <c r="IE164" s="50"/>
      <c r="IF164" s="50"/>
    </row>
    <row r="165" spans="1:246" ht="30" x14ac:dyDescent="0.3">
      <c r="A165" s="47"/>
      <c r="B165" s="77" t="s">
        <v>406</v>
      </c>
      <c r="C165" s="107">
        <f t="shared" ref="C165:H165" si="59">C166+C167</f>
        <v>0</v>
      </c>
      <c r="D165" s="107">
        <f t="shared" si="59"/>
        <v>0</v>
      </c>
      <c r="E165" s="141">
        <f t="shared" si="59"/>
        <v>0</v>
      </c>
      <c r="F165" s="141">
        <f t="shared" si="59"/>
        <v>0</v>
      </c>
      <c r="G165" s="107">
        <f t="shared" si="59"/>
        <v>0</v>
      </c>
      <c r="H165" s="107">
        <f t="shared" si="59"/>
        <v>0</v>
      </c>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c r="DA165" s="50"/>
      <c r="DB165" s="50"/>
      <c r="DC165" s="50"/>
      <c r="DD165" s="50"/>
      <c r="DE165" s="50"/>
      <c r="DF165" s="50"/>
      <c r="DG165" s="50"/>
      <c r="DH165" s="50"/>
      <c r="DI165" s="50"/>
      <c r="DJ165" s="50"/>
      <c r="DK165" s="50"/>
      <c r="DL165" s="50"/>
      <c r="DM165" s="50"/>
      <c r="DN165" s="50"/>
      <c r="DO165" s="50"/>
      <c r="DP165" s="50"/>
      <c r="DQ165" s="50"/>
      <c r="DR165" s="50"/>
      <c r="DS165" s="50"/>
      <c r="DT165" s="50"/>
      <c r="DU165" s="50"/>
      <c r="DV165" s="50"/>
      <c r="DW165" s="50"/>
      <c r="DX165" s="50"/>
      <c r="DY165" s="50"/>
      <c r="DZ165" s="50"/>
      <c r="EA165" s="50"/>
      <c r="EB165" s="50"/>
      <c r="EC165" s="50"/>
      <c r="ED165" s="50"/>
      <c r="EE165" s="50"/>
      <c r="EF165" s="50"/>
      <c r="EG165" s="50"/>
      <c r="EH165" s="50"/>
      <c r="EI165" s="50"/>
      <c r="EJ165" s="50"/>
      <c r="EK165" s="50"/>
      <c r="EL165" s="50"/>
      <c r="EM165" s="50"/>
      <c r="EN165" s="50"/>
      <c r="EO165" s="50"/>
      <c r="EP165" s="50"/>
      <c r="EQ165" s="50"/>
      <c r="ER165" s="50"/>
      <c r="ES165" s="50"/>
      <c r="ET165" s="50"/>
      <c r="EU165" s="50"/>
      <c r="EV165" s="50"/>
      <c r="EW165" s="50"/>
      <c r="EX165" s="50"/>
      <c r="EY165" s="50"/>
      <c r="EZ165" s="50"/>
      <c r="FA165" s="50"/>
      <c r="FB165" s="50"/>
      <c r="FC165" s="50"/>
      <c r="FD165" s="50"/>
      <c r="FE165" s="50"/>
      <c r="FF165" s="50"/>
      <c r="FG165" s="50"/>
      <c r="FH165" s="50"/>
      <c r="FI165" s="50"/>
      <c r="FJ165" s="50"/>
      <c r="FK165" s="50"/>
      <c r="FL165" s="50"/>
      <c r="FM165" s="50"/>
      <c r="FN165" s="50"/>
      <c r="FO165" s="50"/>
      <c r="FP165" s="50"/>
      <c r="FQ165" s="50"/>
      <c r="FR165" s="50"/>
      <c r="FS165" s="50"/>
      <c r="FT165" s="50"/>
      <c r="FU165" s="50"/>
      <c r="FV165" s="50"/>
      <c r="FW165" s="50"/>
      <c r="FX165" s="50"/>
      <c r="FY165" s="50"/>
      <c r="FZ165" s="50"/>
      <c r="GA165" s="50"/>
      <c r="GB165" s="50"/>
      <c r="GC165" s="50"/>
      <c r="GD165" s="50"/>
      <c r="GE165" s="50"/>
      <c r="GF165" s="50"/>
      <c r="GG165" s="50"/>
      <c r="GH165" s="50"/>
      <c r="GI165" s="50"/>
      <c r="GJ165" s="50"/>
      <c r="GK165" s="50"/>
      <c r="GL165" s="50"/>
      <c r="GM165" s="50"/>
      <c r="GN165" s="50"/>
      <c r="GO165" s="50"/>
      <c r="GP165" s="50"/>
      <c r="GQ165" s="50"/>
      <c r="GR165" s="50"/>
      <c r="GS165" s="50"/>
      <c r="GT165" s="50"/>
      <c r="GU165" s="50"/>
      <c r="GV165" s="50"/>
      <c r="GW165" s="50"/>
      <c r="GX165" s="50"/>
      <c r="GY165" s="50"/>
      <c r="GZ165" s="50"/>
      <c r="HA165" s="50"/>
      <c r="HB165" s="50"/>
      <c r="HC165" s="50"/>
      <c r="HD165" s="50"/>
      <c r="HE165" s="50"/>
      <c r="HF165" s="50"/>
      <c r="HG165" s="50"/>
      <c r="HH165" s="50"/>
      <c r="HI165" s="50"/>
      <c r="HJ165" s="50"/>
      <c r="HK165" s="50"/>
      <c r="HL165" s="50"/>
      <c r="HM165" s="50"/>
      <c r="HN165" s="50"/>
      <c r="HO165" s="50"/>
      <c r="HP165" s="50"/>
      <c r="HQ165" s="50"/>
      <c r="HR165" s="50"/>
      <c r="HS165" s="50"/>
      <c r="HT165" s="50"/>
      <c r="HU165" s="50"/>
      <c r="HV165" s="50"/>
      <c r="HW165" s="50"/>
      <c r="HX165" s="50"/>
      <c r="HY165" s="50"/>
      <c r="HZ165" s="50"/>
      <c r="IA165" s="50"/>
      <c r="IB165" s="50"/>
      <c r="IC165" s="50"/>
      <c r="ID165" s="50"/>
      <c r="IE165" s="50"/>
      <c r="IF165" s="50"/>
    </row>
    <row r="166" spans="1:246" x14ac:dyDescent="0.3">
      <c r="A166" s="47"/>
      <c r="B166" s="77" t="s">
        <v>368</v>
      </c>
      <c r="C166" s="107"/>
      <c r="D166" s="66">
        <v>0</v>
      </c>
      <c r="E166" s="140">
        <v>0</v>
      </c>
      <c r="F166" s="140">
        <v>0</v>
      </c>
      <c r="G166" s="74">
        <v>0</v>
      </c>
      <c r="H166" s="74">
        <v>0</v>
      </c>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c r="DA166" s="50"/>
      <c r="DB166" s="50"/>
      <c r="DC166" s="50"/>
      <c r="DD166" s="50"/>
      <c r="DE166" s="50"/>
      <c r="DF166" s="50"/>
      <c r="DG166" s="50"/>
      <c r="DH166" s="50"/>
      <c r="DI166" s="50"/>
      <c r="DJ166" s="50"/>
      <c r="DK166" s="50"/>
      <c r="DL166" s="50"/>
      <c r="DM166" s="50"/>
      <c r="DN166" s="50"/>
      <c r="DO166" s="50"/>
      <c r="DP166" s="50"/>
      <c r="DQ166" s="50"/>
      <c r="DR166" s="50"/>
      <c r="DS166" s="50"/>
      <c r="DT166" s="50"/>
      <c r="DU166" s="50"/>
      <c r="DV166" s="50"/>
      <c r="DW166" s="50"/>
      <c r="DX166" s="50"/>
      <c r="DY166" s="50"/>
      <c r="DZ166" s="50"/>
      <c r="EA166" s="50"/>
      <c r="EB166" s="50"/>
      <c r="EC166" s="50"/>
      <c r="ED166" s="50"/>
      <c r="EE166" s="50"/>
      <c r="EF166" s="50"/>
      <c r="EG166" s="50"/>
      <c r="EH166" s="50"/>
      <c r="EI166" s="50"/>
      <c r="EJ166" s="50"/>
      <c r="EK166" s="50"/>
      <c r="EL166" s="50"/>
      <c r="EM166" s="50"/>
      <c r="EN166" s="50"/>
      <c r="EO166" s="50"/>
      <c r="EP166" s="50"/>
      <c r="EQ166" s="50"/>
      <c r="ER166" s="50"/>
      <c r="ES166" s="50"/>
      <c r="ET166" s="50"/>
      <c r="EU166" s="50"/>
      <c r="EV166" s="50"/>
      <c r="EW166" s="50"/>
      <c r="EX166" s="50"/>
      <c r="EY166" s="50"/>
      <c r="EZ166" s="50"/>
      <c r="FA166" s="50"/>
      <c r="FB166" s="50"/>
      <c r="FC166" s="50"/>
      <c r="FD166" s="50"/>
      <c r="FE166" s="50"/>
      <c r="FF166" s="50"/>
      <c r="FG166" s="50"/>
      <c r="FH166" s="50"/>
      <c r="FI166" s="50"/>
      <c r="FJ166" s="50"/>
      <c r="FK166" s="50"/>
      <c r="FL166" s="50"/>
      <c r="FM166" s="50"/>
      <c r="FN166" s="50"/>
      <c r="FO166" s="50"/>
      <c r="FP166" s="50"/>
      <c r="FQ166" s="50"/>
      <c r="FR166" s="50"/>
      <c r="FS166" s="50"/>
      <c r="FT166" s="50"/>
      <c r="FU166" s="50"/>
      <c r="FV166" s="50"/>
      <c r="FW166" s="50"/>
      <c r="FX166" s="50"/>
      <c r="FY166" s="50"/>
      <c r="FZ166" s="50"/>
      <c r="GA166" s="50"/>
      <c r="GB166" s="50"/>
      <c r="GC166" s="50"/>
      <c r="GD166" s="50"/>
      <c r="GE166" s="50"/>
      <c r="GF166" s="50"/>
      <c r="GG166" s="50"/>
      <c r="GH166" s="50"/>
      <c r="GI166" s="50"/>
      <c r="GJ166" s="50"/>
      <c r="GK166" s="50"/>
      <c r="GL166" s="50"/>
      <c r="GM166" s="50"/>
      <c r="GN166" s="50"/>
      <c r="GO166" s="50"/>
      <c r="GP166" s="50"/>
      <c r="GQ166" s="50"/>
      <c r="GR166" s="50"/>
      <c r="GS166" s="50"/>
      <c r="GT166" s="50"/>
      <c r="GU166" s="50"/>
      <c r="GV166" s="50"/>
      <c r="GW166" s="50"/>
      <c r="GX166" s="50"/>
      <c r="GY166" s="50"/>
      <c r="GZ166" s="50"/>
      <c r="HA166" s="50"/>
      <c r="HB166" s="50"/>
      <c r="HC166" s="50"/>
      <c r="HD166" s="50"/>
      <c r="HE166" s="50"/>
      <c r="HF166" s="50"/>
      <c r="HG166" s="50"/>
      <c r="HH166" s="50"/>
      <c r="HI166" s="50"/>
      <c r="HJ166" s="50"/>
      <c r="HK166" s="50"/>
      <c r="HL166" s="50"/>
      <c r="HM166" s="50"/>
      <c r="HN166" s="50"/>
      <c r="HO166" s="50"/>
      <c r="HP166" s="50"/>
      <c r="HQ166" s="50"/>
      <c r="HR166" s="50"/>
      <c r="HS166" s="50"/>
      <c r="HT166" s="50"/>
      <c r="HU166" s="50"/>
      <c r="HV166" s="50"/>
      <c r="HW166" s="50"/>
      <c r="HX166" s="50"/>
      <c r="HY166" s="50"/>
      <c r="HZ166" s="50"/>
      <c r="IA166" s="50"/>
      <c r="IB166" s="50"/>
      <c r="IC166" s="50"/>
      <c r="ID166" s="50"/>
      <c r="IE166" s="50"/>
      <c r="IF166" s="50"/>
    </row>
    <row r="167" spans="1:246" ht="60" x14ac:dyDescent="0.3">
      <c r="A167" s="53"/>
      <c r="B167" s="77" t="s">
        <v>370</v>
      </c>
      <c r="C167" s="107"/>
      <c r="D167" s="66">
        <v>0</v>
      </c>
      <c r="E167" s="140">
        <v>0</v>
      </c>
      <c r="F167" s="140">
        <v>0</v>
      </c>
      <c r="G167" s="74">
        <v>0</v>
      </c>
      <c r="H167" s="74">
        <v>0</v>
      </c>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c r="DA167" s="50"/>
      <c r="DB167" s="50"/>
      <c r="DC167" s="50"/>
      <c r="DD167" s="50"/>
      <c r="DE167" s="50"/>
      <c r="DF167" s="50"/>
      <c r="DG167" s="50"/>
      <c r="DH167" s="50"/>
      <c r="DI167" s="50"/>
      <c r="DJ167" s="50"/>
      <c r="DK167" s="50"/>
      <c r="DL167" s="50"/>
      <c r="DM167" s="50"/>
      <c r="DN167" s="50"/>
      <c r="DO167" s="50"/>
      <c r="DP167" s="50"/>
      <c r="DQ167" s="50"/>
      <c r="DR167" s="50"/>
      <c r="DS167" s="50"/>
      <c r="DT167" s="50"/>
      <c r="DU167" s="50"/>
      <c r="DV167" s="50"/>
      <c r="DW167" s="50"/>
      <c r="DX167" s="50"/>
      <c r="DY167" s="50"/>
      <c r="DZ167" s="50"/>
      <c r="EA167" s="50"/>
      <c r="EB167" s="50"/>
      <c r="EC167" s="50"/>
      <c r="ED167" s="50"/>
      <c r="EE167" s="50"/>
      <c r="EF167" s="50"/>
      <c r="EG167" s="50"/>
      <c r="EH167" s="50"/>
      <c r="EI167" s="50"/>
      <c r="EJ167" s="50"/>
      <c r="EK167" s="50"/>
      <c r="EL167" s="50"/>
      <c r="EM167" s="50"/>
      <c r="EN167" s="50"/>
      <c r="EO167" s="50"/>
      <c r="EP167" s="50"/>
      <c r="EQ167" s="50"/>
      <c r="ER167" s="50"/>
      <c r="ES167" s="50"/>
      <c r="ET167" s="50"/>
      <c r="EU167" s="50"/>
      <c r="EV167" s="50"/>
      <c r="EW167" s="50"/>
      <c r="EX167" s="50"/>
      <c r="EY167" s="50"/>
      <c r="EZ167" s="50"/>
      <c r="FA167" s="50"/>
      <c r="FB167" s="50"/>
      <c r="FC167" s="50"/>
      <c r="FD167" s="50"/>
      <c r="FE167" s="50"/>
      <c r="FF167" s="50"/>
      <c r="FG167" s="50"/>
      <c r="FH167" s="50"/>
      <c r="FI167" s="50"/>
      <c r="FJ167" s="50"/>
      <c r="FK167" s="50"/>
      <c r="FL167" s="50"/>
      <c r="FM167" s="50"/>
      <c r="FN167" s="50"/>
      <c r="FO167" s="50"/>
      <c r="FP167" s="50"/>
      <c r="FQ167" s="50"/>
      <c r="FR167" s="50"/>
      <c r="FS167" s="50"/>
      <c r="FT167" s="50"/>
      <c r="FU167" s="50"/>
      <c r="FV167" s="50"/>
      <c r="FW167" s="50"/>
      <c r="FX167" s="50"/>
      <c r="FY167" s="50"/>
      <c r="FZ167" s="50"/>
      <c r="GA167" s="50"/>
      <c r="GB167" s="50"/>
      <c r="GC167" s="50"/>
      <c r="GD167" s="50"/>
      <c r="GE167" s="50"/>
      <c r="GF167" s="50"/>
      <c r="GG167" s="50"/>
      <c r="GH167" s="50"/>
      <c r="GI167" s="50"/>
      <c r="GJ167" s="50"/>
      <c r="GK167" s="50"/>
      <c r="GL167" s="50"/>
      <c r="GM167" s="50"/>
      <c r="GN167" s="50"/>
      <c r="GO167" s="50"/>
      <c r="GP167" s="50"/>
      <c r="GQ167" s="50"/>
      <c r="GR167" s="50"/>
      <c r="GS167" s="50"/>
      <c r="GT167" s="50"/>
      <c r="GU167" s="50"/>
      <c r="GV167" s="50"/>
      <c r="GW167" s="50"/>
      <c r="GX167" s="50"/>
      <c r="GY167" s="50"/>
      <c r="GZ167" s="50"/>
      <c r="HA167" s="50"/>
      <c r="HB167" s="50"/>
      <c r="HC167" s="50"/>
      <c r="HD167" s="50"/>
      <c r="HE167" s="50"/>
      <c r="HF167" s="50"/>
      <c r="HG167" s="50"/>
      <c r="HH167" s="50"/>
      <c r="HI167" s="50"/>
      <c r="HJ167" s="50"/>
      <c r="HK167" s="50"/>
      <c r="HL167" s="50"/>
      <c r="HM167" s="50"/>
      <c r="HN167" s="50"/>
      <c r="HO167" s="50"/>
      <c r="HP167" s="50"/>
      <c r="HQ167" s="50"/>
      <c r="HR167" s="50"/>
      <c r="HS167" s="50"/>
      <c r="HT167" s="50"/>
      <c r="HU167" s="50"/>
      <c r="HV167" s="50"/>
      <c r="HW167" s="50"/>
      <c r="HX167" s="50"/>
      <c r="HY167" s="50"/>
      <c r="HZ167" s="50"/>
      <c r="IA167" s="50"/>
      <c r="IB167" s="50"/>
      <c r="IC167" s="50"/>
      <c r="ID167" s="50"/>
      <c r="IE167" s="50"/>
      <c r="IF167" s="50"/>
    </row>
    <row r="168" spans="1:246" ht="30" customHeight="1" x14ac:dyDescent="0.3">
      <c r="A168" s="53"/>
      <c r="B168" s="77" t="s">
        <v>407</v>
      </c>
      <c r="C168" s="107"/>
      <c r="D168" s="66">
        <v>0</v>
      </c>
      <c r="E168" s="140">
        <v>0</v>
      </c>
      <c r="F168" s="140">
        <v>0</v>
      </c>
      <c r="G168" s="74">
        <v>0</v>
      </c>
      <c r="H168" s="74">
        <v>0</v>
      </c>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c r="DA168" s="50"/>
      <c r="DB168" s="50"/>
      <c r="DC168" s="50"/>
      <c r="DD168" s="50"/>
      <c r="DE168" s="50"/>
      <c r="DF168" s="50"/>
      <c r="DG168" s="50"/>
      <c r="DH168" s="50"/>
      <c r="DI168" s="50"/>
      <c r="DJ168" s="50"/>
      <c r="DK168" s="50"/>
      <c r="DL168" s="50"/>
      <c r="DM168" s="50"/>
      <c r="DN168" s="50"/>
      <c r="DO168" s="50"/>
      <c r="DP168" s="50"/>
      <c r="DQ168" s="50"/>
      <c r="DR168" s="50"/>
      <c r="DS168" s="50"/>
      <c r="DT168" s="50"/>
      <c r="DU168" s="50"/>
      <c r="DV168" s="50"/>
      <c r="DW168" s="50"/>
      <c r="DX168" s="50"/>
      <c r="DY168" s="50"/>
      <c r="DZ168" s="50"/>
      <c r="EA168" s="50"/>
      <c r="EB168" s="50"/>
      <c r="EC168" s="50"/>
      <c r="ED168" s="50"/>
      <c r="EE168" s="50"/>
      <c r="EF168" s="50"/>
      <c r="EG168" s="50"/>
      <c r="EH168" s="50"/>
      <c r="EI168" s="50"/>
      <c r="EJ168" s="50"/>
      <c r="EK168" s="50"/>
      <c r="EL168" s="50"/>
      <c r="EM168" s="50"/>
      <c r="EN168" s="50"/>
      <c r="EO168" s="50"/>
      <c r="EP168" s="50"/>
      <c r="EQ168" s="50"/>
      <c r="ER168" s="50"/>
      <c r="ES168" s="50"/>
      <c r="ET168" s="50"/>
      <c r="EU168" s="50"/>
      <c r="EV168" s="50"/>
      <c r="EW168" s="50"/>
      <c r="EX168" s="50"/>
      <c r="EY168" s="50"/>
      <c r="EZ168" s="50"/>
      <c r="FA168" s="50"/>
      <c r="FB168" s="50"/>
      <c r="FC168" s="50"/>
      <c r="FD168" s="50"/>
      <c r="FE168" s="50"/>
      <c r="FF168" s="50"/>
      <c r="FG168" s="50"/>
      <c r="FH168" s="50"/>
      <c r="FI168" s="50"/>
      <c r="FJ168" s="50"/>
      <c r="FK168" s="50"/>
      <c r="FL168" s="50"/>
      <c r="FM168" s="50"/>
      <c r="FN168" s="50"/>
      <c r="FO168" s="50"/>
      <c r="FP168" s="50"/>
      <c r="FQ168" s="50"/>
      <c r="FR168" s="50"/>
      <c r="FS168" s="50"/>
      <c r="FT168" s="50"/>
      <c r="FU168" s="50"/>
      <c r="FV168" s="50"/>
      <c r="FW168" s="50"/>
      <c r="FX168" s="50"/>
      <c r="FY168" s="50"/>
      <c r="FZ168" s="50"/>
      <c r="GA168" s="50"/>
      <c r="GB168" s="50"/>
      <c r="GC168" s="50"/>
      <c r="GD168" s="50"/>
      <c r="GE168" s="50"/>
      <c r="GF168" s="50"/>
      <c r="GG168" s="50"/>
      <c r="GH168" s="50"/>
      <c r="GI168" s="50"/>
      <c r="GJ168" s="50"/>
      <c r="GK168" s="50"/>
      <c r="GL168" s="50"/>
      <c r="GM168" s="50"/>
      <c r="GN168" s="50"/>
      <c r="GO168" s="50"/>
      <c r="GP168" s="50"/>
      <c r="GQ168" s="50"/>
      <c r="GR168" s="50"/>
      <c r="GS168" s="50"/>
      <c r="GT168" s="50"/>
      <c r="GU168" s="50"/>
      <c r="GV168" s="50"/>
      <c r="GW168" s="50"/>
      <c r="GX168" s="50"/>
      <c r="GY168" s="50"/>
      <c r="GZ168" s="50"/>
      <c r="HA168" s="50"/>
      <c r="HB168" s="50"/>
      <c r="HC168" s="50"/>
      <c r="HD168" s="50"/>
      <c r="HE168" s="50"/>
      <c r="HF168" s="50"/>
      <c r="HG168" s="50"/>
      <c r="HH168" s="50"/>
      <c r="HI168" s="50"/>
      <c r="HJ168" s="50"/>
      <c r="HK168" s="50"/>
      <c r="HL168" s="50"/>
      <c r="HM168" s="50"/>
      <c r="HN168" s="50"/>
      <c r="HO168" s="50"/>
      <c r="HP168" s="50"/>
      <c r="HQ168" s="50"/>
      <c r="HR168" s="50"/>
      <c r="HS168" s="50"/>
      <c r="HT168" s="50"/>
      <c r="HU168" s="50"/>
      <c r="HV168" s="50"/>
      <c r="HW168" s="50"/>
      <c r="HX168" s="50"/>
      <c r="HY168" s="50"/>
      <c r="HZ168" s="50"/>
      <c r="IA168" s="50"/>
      <c r="IB168" s="50"/>
      <c r="IC168" s="50"/>
      <c r="ID168" s="50"/>
      <c r="IE168" s="50"/>
      <c r="IF168" s="50"/>
    </row>
    <row r="169" spans="1:246" ht="16.5" customHeight="1" x14ac:dyDescent="0.3">
      <c r="A169" s="53"/>
      <c r="B169" s="56" t="s">
        <v>361</v>
      </c>
      <c r="C169" s="107"/>
      <c r="D169" s="66">
        <v>0</v>
      </c>
      <c r="E169" s="140">
        <v>0</v>
      </c>
      <c r="F169" s="140">
        <v>0</v>
      </c>
      <c r="G169" s="74">
        <v>0</v>
      </c>
      <c r="H169" s="74">
        <v>0</v>
      </c>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c r="DA169" s="50"/>
      <c r="DB169" s="50"/>
      <c r="DC169" s="50"/>
      <c r="DD169" s="50"/>
      <c r="DE169" s="50"/>
      <c r="DF169" s="50"/>
      <c r="DG169" s="50"/>
      <c r="DH169" s="50"/>
      <c r="DI169" s="50"/>
      <c r="DJ169" s="50"/>
      <c r="DK169" s="50"/>
      <c r="DL169" s="50"/>
      <c r="DM169" s="50"/>
      <c r="DN169" s="50"/>
      <c r="DO169" s="50"/>
      <c r="DP169" s="50"/>
      <c r="DQ169" s="50"/>
      <c r="DR169" s="50"/>
      <c r="DS169" s="50"/>
      <c r="DT169" s="50"/>
      <c r="DU169" s="50"/>
      <c r="DV169" s="50"/>
      <c r="DW169" s="50"/>
      <c r="DX169" s="50"/>
      <c r="DY169" s="50"/>
      <c r="DZ169" s="50"/>
      <c r="EA169" s="50"/>
      <c r="EB169" s="50"/>
      <c r="EC169" s="50"/>
      <c r="ED169" s="50"/>
      <c r="EE169" s="50"/>
      <c r="EF169" s="50"/>
      <c r="EG169" s="50"/>
      <c r="EH169" s="50"/>
      <c r="EI169" s="50"/>
      <c r="EJ169" s="50"/>
      <c r="EK169" s="50"/>
      <c r="EL169" s="50"/>
      <c r="EM169" s="50"/>
      <c r="EN169" s="50"/>
      <c r="EO169" s="50"/>
      <c r="EP169" s="50"/>
      <c r="EQ169" s="50"/>
      <c r="ER169" s="50"/>
      <c r="ES169" s="50"/>
      <c r="ET169" s="50"/>
      <c r="EU169" s="50"/>
      <c r="EV169" s="50"/>
      <c r="EW169" s="50"/>
      <c r="EX169" s="50"/>
      <c r="EY169" s="50"/>
      <c r="EZ169" s="50"/>
      <c r="FA169" s="50"/>
      <c r="FB169" s="50"/>
      <c r="FC169" s="50"/>
      <c r="FD169" s="50"/>
      <c r="FE169" s="50"/>
      <c r="FF169" s="50"/>
      <c r="FG169" s="50"/>
      <c r="FH169" s="50"/>
      <c r="FI169" s="50"/>
      <c r="FJ169" s="50"/>
      <c r="FK169" s="50"/>
      <c r="FL169" s="50"/>
      <c r="FM169" s="50"/>
      <c r="FN169" s="50"/>
      <c r="FO169" s="50"/>
      <c r="FP169" s="50"/>
      <c r="FQ169" s="50"/>
      <c r="FR169" s="50"/>
      <c r="FS169" s="50"/>
      <c r="FT169" s="50"/>
      <c r="FU169" s="50"/>
      <c r="FV169" s="50"/>
      <c r="FW169" s="50"/>
      <c r="FX169" s="50"/>
      <c r="FY169" s="50"/>
      <c r="FZ169" s="50"/>
      <c r="GA169" s="50"/>
      <c r="GB169" s="50"/>
      <c r="GC169" s="50"/>
      <c r="GD169" s="50"/>
      <c r="GE169" s="50"/>
      <c r="GF169" s="50"/>
      <c r="GG169" s="50"/>
      <c r="GH169" s="50"/>
      <c r="GI169" s="50"/>
      <c r="GJ169" s="50"/>
      <c r="GK169" s="50"/>
      <c r="GL169" s="50"/>
      <c r="GM169" s="50"/>
      <c r="GN169" s="50"/>
      <c r="GO169" s="50"/>
      <c r="GP169" s="50"/>
      <c r="GQ169" s="50"/>
      <c r="GR169" s="50"/>
      <c r="GS169" s="50"/>
      <c r="GT169" s="50"/>
      <c r="GU169" s="50"/>
      <c r="GV169" s="50"/>
      <c r="GW169" s="50"/>
      <c r="GX169" s="50"/>
      <c r="GY169" s="50"/>
      <c r="GZ169" s="50"/>
      <c r="HA169" s="50"/>
      <c r="HB169" s="50"/>
      <c r="HC169" s="50"/>
      <c r="HD169" s="50"/>
      <c r="HE169" s="50"/>
      <c r="HF169" s="50"/>
      <c r="HG169" s="50"/>
      <c r="HH169" s="50"/>
      <c r="HI169" s="50"/>
      <c r="HJ169" s="50"/>
      <c r="HK169" s="50"/>
      <c r="HL169" s="50"/>
      <c r="HM169" s="50"/>
      <c r="HN169" s="50"/>
      <c r="HO169" s="50"/>
      <c r="HP169" s="50"/>
      <c r="HQ169" s="50"/>
      <c r="HR169" s="50"/>
      <c r="HS169" s="50"/>
      <c r="HT169" s="50"/>
      <c r="HU169" s="50"/>
      <c r="HV169" s="50"/>
      <c r="HW169" s="50"/>
      <c r="HX169" s="50"/>
      <c r="HY169" s="50"/>
      <c r="HZ169" s="50"/>
      <c r="IA169" s="50"/>
      <c r="IB169" s="50"/>
      <c r="IC169" s="50"/>
      <c r="ID169" s="50"/>
      <c r="IE169" s="50"/>
      <c r="IF169" s="50"/>
    </row>
    <row r="170" spans="1:246" x14ac:dyDescent="0.3">
      <c r="A170" s="47" t="s">
        <v>408</v>
      </c>
      <c r="B170" s="51" t="s">
        <v>409</v>
      </c>
      <c r="C170" s="105">
        <f t="shared" ref="C170:H170" si="60">C171+C172</f>
        <v>0</v>
      </c>
      <c r="D170" s="105">
        <f t="shared" si="60"/>
        <v>19162930</v>
      </c>
      <c r="E170" s="138">
        <f t="shared" si="60"/>
        <v>19162930</v>
      </c>
      <c r="F170" s="138">
        <f t="shared" si="60"/>
        <v>7365920</v>
      </c>
      <c r="G170" s="105">
        <f t="shared" si="60"/>
        <v>7365884</v>
      </c>
      <c r="H170" s="105">
        <f t="shared" si="60"/>
        <v>2286498</v>
      </c>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c r="DA170" s="50"/>
      <c r="DB170" s="50"/>
      <c r="DC170" s="50"/>
      <c r="DD170" s="50"/>
      <c r="DE170" s="50"/>
      <c r="DF170" s="50"/>
      <c r="DG170" s="50"/>
      <c r="DH170" s="50"/>
      <c r="DI170" s="50"/>
      <c r="DJ170" s="50"/>
      <c r="DK170" s="50"/>
      <c r="DL170" s="50"/>
      <c r="DM170" s="50"/>
      <c r="DN170" s="50"/>
      <c r="DO170" s="50"/>
      <c r="DP170" s="50"/>
      <c r="DQ170" s="50"/>
      <c r="DR170" s="50"/>
      <c r="DS170" s="50"/>
      <c r="DT170" s="50"/>
      <c r="DU170" s="50"/>
      <c r="DV170" s="50"/>
      <c r="DW170" s="50"/>
      <c r="DX170" s="50"/>
      <c r="DY170" s="50"/>
      <c r="DZ170" s="50"/>
      <c r="EA170" s="50"/>
      <c r="EB170" s="50"/>
      <c r="EC170" s="50"/>
      <c r="ED170" s="50"/>
      <c r="EE170" s="50"/>
      <c r="EF170" s="50"/>
      <c r="EG170" s="50"/>
      <c r="EH170" s="50"/>
      <c r="EI170" s="50"/>
      <c r="EJ170" s="50"/>
      <c r="EK170" s="50"/>
      <c r="EL170" s="50"/>
      <c r="EM170" s="50"/>
      <c r="EN170" s="50"/>
      <c r="EO170" s="50"/>
      <c r="EP170" s="50"/>
      <c r="EQ170" s="50"/>
      <c r="ER170" s="50"/>
      <c r="ES170" s="50"/>
      <c r="ET170" s="50"/>
      <c r="EU170" s="50"/>
      <c r="EV170" s="50"/>
      <c r="EW170" s="50"/>
      <c r="EX170" s="50"/>
      <c r="EY170" s="50"/>
      <c r="EZ170" s="50"/>
      <c r="FA170" s="50"/>
      <c r="FB170" s="50"/>
      <c r="FC170" s="50"/>
      <c r="FD170" s="50"/>
      <c r="FE170" s="50"/>
      <c r="FF170" s="50"/>
      <c r="FG170" s="50"/>
      <c r="FH170" s="50"/>
      <c r="FI170" s="50"/>
      <c r="FJ170" s="50"/>
      <c r="FK170" s="50"/>
      <c r="FL170" s="50"/>
      <c r="FM170" s="50"/>
      <c r="FN170" s="50"/>
      <c r="FO170" s="50"/>
      <c r="FP170" s="50"/>
      <c r="FQ170" s="50"/>
      <c r="FR170" s="50"/>
      <c r="FS170" s="50"/>
      <c r="FT170" s="50"/>
      <c r="FU170" s="50"/>
      <c r="FV170" s="50"/>
      <c r="FW170" s="50"/>
      <c r="FX170" s="50"/>
      <c r="FY170" s="50"/>
      <c r="FZ170" s="50"/>
      <c r="GA170" s="50"/>
      <c r="GB170" s="50"/>
      <c r="GC170" s="50"/>
      <c r="GD170" s="50"/>
      <c r="GE170" s="50"/>
      <c r="GF170" s="50"/>
      <c r="GG170" s="50"/>
      <c r="GH170" s="50"/>
      <c r="GI170" s="50"/>
      <c r="GJ170" s="50"/>
      <c r="GK170" s="50"/>
      <c r="GL170" s="50"/>
      <c r="GM170" s="50"/>
      <c r="GN170" s="50"/>
      <c r="GO170" s="50"/>
      <c r="GP170" s="50"/>
      <c r="GQ170" s="50"/>
      <c r="GR170" s="50"/>
      <c r="GS170" s="50"/>
      <c r="GT170" s="50"/>
      <c r="GU170" s="50"/>
      <c r="GV170" s="50"/>
      <c r="GW170" s="50"/>
      <c r="GX170" s="50"/>
      <c r="GY170" s="50"/>
      <c r="GZ170" s="50"/>
      <c r="HA170" s="50"/>
      <c r="HB170" s="50"/>
      <c r="HC170" s="50"/>
      <c r="HD170" s="50"/>
      <c r="HE170" s="50"/>
      <c r="HF170" s="50"/>
      <c r="HG170" s="50"/>
      <c r="HH170" s="50"/>
      <c r="HI170" s="50"/>
      <c r="HJ170" s="50"/>
      <c r="HK170" s="50"/>
      <c r="HL170" s="50"/>
      <c r="HM170" s="50"/>
      <c r="HN170" s="50"/>
      <c r="HO170" s="50"/>
      <c r="HP170" s="50"/>
      <c r="HQ170" s="50"/>
      <c r="HR170" s="50"/>
      <c r="HS170" s="50"/>
      <c r="HT170" s="50"/>
      <c r="HU170" s="50"/>
      <c r="HV170" s="50"/>
      <c r="HW170" s="50"/>
      <c r="HX170" s="50"/>
      <c r="HY170" s="50"/>
      <c r="HZ170" s="50"/>
      <c r="IA170" s="50"/>
      <c r="IB170" s="50"/>
      <c r="IC170" s="50"/>
      <c r="ID170" s="50"/>
      <c r="IE170" s="50"/>
      <c r="IF170" s="50"/>
    </row>
    <row r="171" spans="1:246" ht="16.5" customHeight="1" x14ac:dyDescent="0.3">
      <c r="A171" s="47"/>
      <c r="B171" s="56" t="s">
        <v>368</v>
      </c>
      <c r="C171" s="105"/>
      <c r="D171" s="66">
        <v>19089200</v>
      </c>
      <c r="E171" s="140">
        <v>19074450</v>
      </c>
      <c r="F171" s="140">
        <v>7277440</v>
      </c>
      <c r="G171" s="55">
        <v>7277426</v>
      </c>
      <c r="H171" s="55">
        <v>2261499</v>
      </c>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c r="DA171" s="50"/>
      <c r="DB171" s="50"/>
      <c r="DC171" s="50"/>
      <c r="DD171" s="50"/>
      <c r="DE171" s="50"/>
      <c r="DF171" s="50"/>
      <c r="DG171" s="50"/>
      <c r="DH171" s="50"/>
      <c r="DI171" s="50"/>
      <c r="DJ171" s="50"/>
      <c r="DK171" s="50"/>
      <c r="DL171" s="50"/>
      <c r="DM171" s="50"/>
      <c r="DN171" s="50"/>
      <c r="DO171" s="50"/>
      <c r="DP171" s="50"/>
      <c r="DQ171" s="50"/>
      <c r="DR171" s="50"/>
      <c r="DS171" s="50"/>
      <c r="DT171" s="50"/>
      <c r="DU171" s="50"/>
      <c r="DV171" s="50"/>
      <c r="DW171" s="50"/>
      <c r="DX171" s="50"/>
      <c r="DY171" s="50"/>
      <c r="DZ171" s="50"/>
      <c r="EA171" s="50"/>
      <c r="EB171" s="50"/>
      <c r="EC171" s="50"/>
      <c r="ED171" s="50"/>
      <c r="EE171" s="50"/>
      <c r="EF171" s="50"/>
      <c r="EG171" s="50"/>
      <c r="EH171" s="50"/>
      <c r="EI171" s="50"/>
      <c r="EJ171" s="50"/>
      <c r="EK171" s="50"/>
      <c r="EL171" s="50"/>
      <c r="EM171" s="50"/>
      <c r="EN171" s="50"/>
      <c r="EO171" s="50"/>
      <c r="EP171" s="50"/>
      <c r="EQ171" s="50"/>
      <c r="ER171" s="50"/>
      <c r="ES171" s="50"/>
      <c r="ET171" s="50"/>
      <c r="EU171" s="50"/>
      <c r="EV171" s="50"/>
      <c r="EW171" s="50"/>
      <c r="EX171" s="50"/>
      <c r="EY171" s="50"/>
      <c r="EZ171" s="50"/>
      <c r="FA171" s="50"/>
      <c r="FB171" s="50"/>
      <c r="FC171" s="50"/>
      <c r="FD171" s="50"/>
      <c r="FE171" s="50"/>
      <c r="FF171" s="50"/>
      <c r="FG171" s="50"/>
      <c r="FH171" s="50"/>
      <c r="FI171" s="50"/>
      <c r="FJ171" s="50"/>
      <c r="FK171" s="50"/>
      <c r="FL171" s="50"/>
      <c r="FM171" s="50"/>
      <c r="FN171" s="50"/>
      <c r="FO171" s="50"/>
      <c r="FP171" s="50"/>
      <c r="FQ171" s="50"/>
      <c r="FR171" s="50"/>
      <c r="FS171" s="50"/>
      <c r="FT171" s="50"/>
      <c r="FU171" s="50"/>
      <c r="FV171" s="50"/>
      <c r="FW171" s="50"/>
      <c r="FX171" s="50"/>
      <c r="FY171" s="50"/>
      <c r="FZ171" s="50"/>
      <c r="GA171" s="50"/>
      <c r="GB171" s="50"/>
      <c r="GC171" s="50"/>
      <c r="GD171" s="50"/>
      <c r="GE171" s="50"/>
      <c r="GF171" s="50"/>
      <c r="GG171" s="50"/>
      <c r="GH171" s="50"/>
      <c r="GI171" s="50"/>
      <c r="GJ171" s="50"/>
      <c r="GK171" s="50"/>
      <c r="GL171" s="50"/>
      <c r="GM171" s="50"/>
      <c r="GN171" s="50"/>
      <c r="GO171" s="50"/>
      <c r="GP171" s="50"/>
      <c r="GQ171" s="50"/>
      <c r="GR171" s="50"/>
      <c r="GS171" s="50"/>
      <c r="GT171" s="50"/>
      <c r="GU171" s="50"/>
      <c r="GV171" s="50"/>
      <c r="GW171" s="50"/>
      <c r="GX171" s="50"/>
      <c r="GY171" s="50"/>
      <c r="GZ171" s="50"/>
      <c r="HA171" s="50"/>
      <c r="HB171" s="50"/>
      <c r="HC171" s="50"/>
      <c r="HD171" s="50"/>
      <c r="HE171" s="50"/>
      <c r="HF171" s="50"/>
      <c r="HG171" s="50"/>
      <c r="HH171" s="50"/>
      <c r="HI171" s="50"/>
      <c r="HJ171" s="50"/>
      <c r="HK171" s="50"/>
      <c r="HL171" s="50"/>
      <c r="HM171" s="50"/>
      <c r="HN171" s="50"/>
      <c r="HO171" s="50"/>
      <c r="HP171" s="50"/>
      <c r="HQ171" s="50"/>
      <c r="HR171" s="50"/>
      <c r="HS171" s="50"/>
      <c r="HT171" s="50"/>
      <c r="HU171" s="50"/>
      <c r="HV171" s="50"/>
      <c r="HW171" s="50"/>
      <c r="HX171" s="50"/>
      <c r="HY171" s="50"/>
      <c r="HZ171" s="50"/>
      <c r="IA171" s="50"/>
      <c r="IB171" s="50"/>
      <c r="IC171" s="50"/>
      <c r="ID171" s="50"/>
      <c r="IE171" s="50"/>
      <c r="IF171" s="50"/>
    </row>
    <row r="172" spans="1:246" ht="60" x14ac:dyDescent="0.3">
      <c r="A172" s="47"/>
      <c r="B172" s="56" t="s">
        <v>370</v>
      </c>
      <c r="C172" s="105"/>
      <c r="D172" s="66">
        <v>73730</v>
      </c>
      <c r="E172" s="140">
        <v>88480</v>
      </c>
      <c r="F172" s="140">
        <v>88480</v>
      </c>
      <c r="G172" s="55">
        <v>88458</v>
      </c>
      <c r="H172" s="55">
        <v>24999</v>
      </c>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c r="DA172" s="50"/>
      <c r="DB172" s="50"/>
      <c r="DC172" s="50"/>
      <c r="DD172" s="50"/>
      <c r="DE172" s="50"/>
      <c r="DF172" s="50"/>
      <c r="DG172" s="50"/>
      <c r="DH172" s="50"/>
      <c r="DI172" s="50"/>
      <c r="DJ172" s="50"/>
      <c r="DK172" s="50"/>
      <c r="DL172" s="50"/>
      <c r="DM172" s="50"/>
      <c r="DN172" s="50"/>
      <c r="DO172" s="50"/>
      <c r="DP172" s="50"/>
      <c r="DQ172" s="50"/>
      <c r="DR172" s="50"/>
      <c r="DS172" s="50"/>
      <c r="DT172" s="50"/>
      <c r="DU172" s="50"/>
      <c r="DV172" s="50"/>
      <c r="DW172" s="50"/>
      <c r="DX172" s="50"/>
      <c r="DY172" s="50"/>
      <c r="DZ172" s="50"/>
      <c r="EA172" s="50"/>
      <c r="EB172" s="50"/>
      <c r="EC172" s="50"/>
      <c r="ED172" s="50"/>
      <c r="EE172" s="50"/>
      <c r="EF172" s="50"/>
      <c r="EG172" s="50"/>
      <c r="EH172" s="50"/>
      <c r="EI172" s="50"/>
      <c r="EJ172" s="50"/>
      <c r="EK172" s="50"/>
      <c r="EL172" s="50"/>
      <c r="EM172" s="50"/>
      <c r="EN172" s="50"/>
      <c r="EO172" s="50"/>
      <c r="EP172" s="50"/>
      <c r="EQ172" s="50"/>
      <c r="ER172" s="50"/>
      <c r="ES172" s="50"/>
      <c r="ET172" s="50"/>
      <c r="EU172" s="50"/>
      <c r="EV172" s="50"/>
      <c r="EW172" s="50"/>
      <c r="EX172" s="50"/>
      <c r="EY172" s="50"/>
      <c r="EZ172" s="50"/>
      <c r="FA172" s="50"/>
      <c r="FB172" s="50"/>
      <c r="FC172" s="50"/>
      <c r="FD172" s="50"/>
      <c r="FE172" s="50"/>
      <c r="FF172" s="50"/>
      <c r="FG172" s="50"/>
      <c r="FH172" s="50"/>
      <c r="FI172" s="50"/>
      <c r="FJ172" s="50"/>
      <c r="FK172" s="50"/>
      <c r="FL172" s="50"/>
      <c r="FM172" s="50"/>
      <c r="FN172" s="50"/>
      <c r="FO172" s="50"/>
      <c r="FP172" s="50"/>
      <c r="FQ172" s="50"/>
      <c r="FR172" s="50"/>
      <c r="FS172" s="50"/>
      <c r="FT172" s="50"/>
      <c r="FU172" s="50"/>
      <c r="FV172" s="50"/>
      <c r="FW172" s="50"/>
      <c r="FX172" s="50"/>
      <c r="FY172" s="50"/>
      <c r="FZ172" s="50"/>
      <c r="GA172" s="50"/>
      <c r="GB172" s="50"/>
      <c r="GC172" s="50"/>
      <c r="GD172" s="50"/>
      <c r="GE172" s="50"/>
      <c r="GF172" s="50"/>
      <c r="GG172" s="50"/>
      <c r="GH172" s="50"/>
      <c r="GI172" s="50"/>
      <c r="GJ172" s="50"/>
      <c r="GK172" s="50"/>
      <c r="GL172" s="50"/>
      <c r="GM172" s="50"/>
      <c r="GN172" s="50"/>
      <c r="GO172" s="50"/>
      <c r="GP172" s="50"/>
      <c r="GQ172" s="50"/>
      <c r="GR172" s="50"/>
      <c r="GS172" s="50"/>
      <c r="GT172" s="50"/>
      <c r="GU172" s="50"/>
      <c r="GV172" s="50"/>
      <c r="GW172" s="50"/>
      <c r="GX172" s="50"/>
      <c r="GY172" s="50"/>
      <c r="GZ172" s="50"/>
      <c r="HA172" s="50"/>
      <c r="HB172" s="50"/>
      <c r="HC172" s="50"/>
      <c r="HD172" s="50"/>
      <c r="HE172" s="50"/>
      <c r="HF172" s="50"/>
      <c r="HG172" s="50"/>
      <c r="HH172" s="50"/>
      <c r="HI172" s="50"/>
      <c r="HJ172" s="50"/>
      <c r="HK172" s="50"/>
      <c r="HL172" s="50"/>
      <c r="HM172" s="50"/>
      <c r="HN172" s="50"/>
      <c r="HO172" s="50"/>
      <c r="HP172" s="50"/>
      <c r="HQ172" s="50"/>
      <c r="HR172" s="50"/>
      <c r="HS172" s="50"/>
      <c r="HT172" s="50"/>
      <c r="HU172" s="50"/>
      <c r="HV172" s="50"/>
      <c r="HW172" s="50"/>
      <c r="HX172" s="50"/>
      <c r="HY172" s="50"/>
      <c r="HZ172" s="50"/>
      <c r="IA172" s="50"/>
      <c r="IB172" s="50"/>
      <c r="IC172" s="50"/>
      <c r="ID172" s="50"/>
      <c r="IE172" s="50"/>
      <c r="IF172" s="50"/>
    </row>
    <row r="173" spans="1:246" ht="16.5" customHeight="1" x14ac:dyDescent="0.3">
      <c r="A173" s="53"/>
      <c r="B173" s="56" t="s">
        <v>361</v>
      </c>
      <c r="C173" s="105"/>
      <c r="D173" s="66">
        <v>0</v>
      </c>
      <c r="E173" s="140">
        <v>0</v>
      </c>
      <c r="F173" s="140">
        <v>0</v>
      </c>
      <c r="G173" s="55">
        <v>0</v>
      </c>
      <c r="H173" s="55">
        <v>0</v>
      </c>
      <c r="IF173" s="50"/>
    </row>
    <row r="174" spans="1:246" x14ac:dyDescent="0.3">
      <c r="A174" s="53" t="s">
        <v>410</v>
      </c>
      <c r="B174" s="51" t="s">
        <v>411</v>
      </c>
      <c r="C174" s="107">
        <f t="shared" ref="C174:H174" si="61">C175+C176</f>
        <v>0</v>
      </c>
      <c r="D174" s="107">
        <f t="shared" si="61"/>
        <v>3328860</v>
      </c>
      <c r="E174" s="141">
        <f t="shared" si="61"/>
        <v>3328860</v>
      </c>
      <c r="F174" s="141">
        <f t="shared" si="61"/>
        <v>1665860</v>
      </c>
      <c r="G174" s="107">
        <f t="shared" si="61"/>
        <v>1665853</v>
      </c>
      <c r="H174" s="107">
        <f t="shared" si="61"/>
        <v>550448</v>
      </c>
      <c r="IF174" s="50"/>
    </row>
    <row r="175" spans="1:246" x14ac:dyDescent="0.3">
      <c r="A175" s="53"/>
      <c r="B175" s="56" t="s">
        <v>368</v>
      </c>
      <c r="C175" s="107"/>
      <c r="D175" s="66">
        <v>3320000</v>
      </c>
      <c r="E175" s="140">
        <v>3320000</v>
      </c>
      <c r="F175" s="140">
        <v>1657000</v>
      </c>
      <c r="G175" s="61">
        <v>1657000</v>
      </c>
      <c r="H175" s="61">
        <v>550000</v>
      </c>
      <c r="IF175" s="50"/>
    </row>
    <row r="176" spans="1:246" ht="60" x14ac:dyDescent="0.3">
      <c r="A176" s="53"/>
      <c r="B176" s="56" t="s">
        <v>370</v>
      </c>
      <c r="C176" s="107"/>
      <c r="D176" s="66">
        <v>8860</v>
      </c>
      <c r="E176" s="140">
        <v>8860</v>
      </c>
      <c r="F176" s="140">
        <v>8860</v>
      </c>
      <c r="G176" s="55">
        <v>8853</v>
      </c>
      <c r="H176" s="55">
        <v>448</v>
      </c>
      <c r="IF176" s="50"/>
    </row>
    <row r="177" spans="1:240" x14ac:dyDescent="0.3">
      <c r="A177" s="53"/>
      <c r="B177" s="56" t="s">
        <v>361</v>
      </c>
      <c r="C177" s="107"/>
      <c r="D177" s="66">
        <v>0</v>
      </c>
      <c r="E177" s="140">
        <v>0</v>
      </c>
      <c r="F177" s="140">
        <v>0</v>
      </c>
      <c r="G177" s="61">
        <v>0</v>
      </c>
      <c r="H177" s="61">
        <v>0</v>
      </c>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c r="DA177" s="50"/>
      <c r="DB177" s="50"/>
      <c r="DC177" s="50"/>
      <c r="DD177" s="50"/>
      <c r="DE177" s="50"/>
      <c r="DF177" s="50"/>
      <c r="DG177" s="50"/>
      <c r="DH177" s="50"/>
      <c r="DI177" s="50"/>
      <c r="DJ177" s="50"/>
      <c r="DK177" s="50"/>
      <c r="DL177" s="50"/>
      <c r="DM177" s="50"/>
      <c r="DN177" s="50"/>
      <c r="DO177" s="50"/>
      <c r="DP177" s="50"/>
      <c r="DQ177" s="50"/>
      <c r="DR177" s="50"/>
      <c r="DS177" s="50"/>
      <c r="DT177" s="50"/>
      <c r="DU177" s="50"/>
      <c r="DV177" s="50"/>
      <c r="DW177" s="50"/>
      <c r="DX177" s="50"/>
      <c r="DY177" s="50"/>
      <c r="DZ177" s="50"/>
      <c r="EA177" s="50"/>
      <c r="EB177" s="50"/>
      <c r="EC177" s="50"/>
      <c r="ED177" s="50"/>
      <c r="EE177" s="50"/>
      <c r="EF177" s="50"/>
      <c r="EG177" s="50"/>
      <c r="EH177" s="50"/>
      <c r="EI177" s="50"/>
      <c r="EJ177" s="50"/>
      <c r="EK177" s="50"/>
      <c r="EL177" s="50"/>
      <c r="EM177" s="50"/>
      <c r="EN177" s="50"/>
      <c r="EO177" s="50"/>
      <c r="EP177" s="50"/>
      <c r="EQ177" s="50"/>
      <c r="ER177" s="50"/>
      <c r="ES177" s="50"/>
      <c r="ET177" s="50"/>
      <c r="EU177" s="50"/>
      <c r="EV177" s="50"/>
      <c r="EW177" s="50"/>
      <c r="EX177" s="50"/>
      <c r="EY177" s="50"/>
      <c r="EZ177" s="50"/>
      <c r="FA177" s="50"/>
      <c r="FB177" s="50"/>
      <c r="FC177" s="50"/>
      <c r="FD177" s="50"/>
      <c r="FE177" s="50"/>
      <c r="FF177" s="50"/>
      <c r="FG177" s="50"/>
      <c r="FH177" s="50"/>
      <c r="FI177" s="50"/>
      <c r="FJ177" s="50"/>
      <c r="FK177" s="50"/>
      <c r="FL177" s="50"/>
      <c r="FM177" s="50"/>
      <c r="FN177" s="50"/>
      <c r="FO177" s="50"/>
      <c r="FP177" s="50"/>
      <c r="FQ177" s="50"/>
      <c r="FR177" s="50"/>
      <c r="FS177" s="50"/>
      <c r="FT177" s="50"/>
      <c r="FU177" s="50"/>
      <c r="FV177" s="50"/>
      <c r="FW177" s="50"/>
      <c r="FX177" s="50"/>
      <c r="FY177" s="50"/>
      <c r="FZ177" s="50"/>
      <c r="GA177" s="50"/>
      <c r="GB177" s="50"/>
      <c r="GC177" s="50"/>
      <c r="GD177" s="50"/>
      <c r="GE177" s="50"/>
      <c r="GF177" s="50"/>
      <c r="GG177" s="50"/>
      <c r="GH177" s="50"/>
      <c r="GI177" s="50"/>
      <c r="GJ177" s="50"/>
      <c r="GK177" s="50"/>
      <c r="GL177" s="50"/>
      <c r="GM177" s="50"/>
      <c r="GN177" s="50"/>
      <c r="GO177" s="50"/>
      <c r="GP177" s="50"/>
      <c r="GQ177" s="50"/>
      <c r="GR177" s="50"/>
      <c r="GS177" s="50"/>
      <c r="GT177" s="50"/>
      <c r="GU177" s="50"/>
      <c r="GV177" s="50"/>
      <c r="GW177" s="50"/>
      <c r="GX177" s="50"/>
      <c r="GY177" s="50"/>
      <c r="GZ177" s="50"/>
      <c r="HA177" s="50"/>
      <c r="HB177" s="50"/>
      <c r="HC177" s="50"/>
      <c r="HD177" s="50"/>
      <c r="HE177" s="50"/>
      <c r="HF177" s="50"/>
      <c r="HG177" s="50"/>
      <c r="HH177" s="50"/>
      <c r="HI177" s="50"/>
      <c r="HJ177" s="50"/>
      <c r="HK177" s="50"/>
      <c r="HL177" s="50"/>
      <c r="HM177" s="50"/>
      <c r="HN177" s="50"/>
      <c r="HO177" s="50"/>
      <c r="HP177" s="50"/>
      <c r="HQ177" s="50"/>
      <c r="HR177" s="50"/>
      <c r="HS177" s="50"/>
      <c r="HT177" s="50"/>
      <c r="HU177" s="50"/>
      <c r="HV177" s="50"/>
      <c r="HW177" s="50"/>
      <c r="HX177" s="50"/>
      <c r="HY177" s="50"/>
      <c r="HZ177" s="50"/>
      <c r="IA177" s="50"/>
      <c r="IB177" s="50"/>
      <c r="IC177" s="50"/>
      <c r="ID177" s="50"/>
      <c r="IE177" s="50"/>
      <c r="IF177" s="50"/>
    </row>
    <row r="178" spans="1:240" x14ac:dyDescent="0.3">
      <c r="A178" s="53" t="s">
        <v>412</v>
      </c>
      <c r="B178" s="51" t="s">
        <v>413</v>
      </c>
      <c r="C178" s="106">
        <f>+C179+C190+C195+C200+C212</f>
        <v>0</v>
      </c>
      <c r="D178" s="106">
        <f t="shared" ref="D178:H178" si="62">+D179+D190+D195+D200+D212</f>
        <v>77470090</v>
      </c>
      <c r="E178" s="139">
        <f t="shared" si="62"/>
        <v>79780670</v>
      </c>
      <c r="F178" s="139">
        <f t="shared" si="62"/>
        <v>40817330</v>
      </c>
      <c r="G178" s="106">
        <f t="shared" si="62"/>
        <v>39980873</v>
      </c>
      <c r="H178" s="106">
        <f t="shared" si="62"/>
        <v>12770623</v>
      </c>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c r="DA178" s="50"/>
      <c r="DB178" s="50"/>
      <c r="DC178" s="50"/>
      <c r="DD178" s="50"/>
      <c r="DE178" s="50"/>
      <c r="DF178" s="50"/>
      <c r="DG178" s="50"/>
      <c r="DH178" s="50"/>
      <c r="DI178" s="50"/>
      <c r="DJ178" s="50"/>
      <c r="DK178" s="50"/>
      <c r="DL178" s="50"/>
      <c r="DM178" s="50"/>
      <c r="DN178" s="50"/>
      <c r="DO178" s="50"/>
      <c r="DP178" s="50"/>
      <c r="DQ178" s="50"/>
      <c r="DR178" s="50"/>
      <c r="DS178" s="50"/>
      <c r="DT178" s="50"/>
      <c r="DU178" s="50"/>
      <c r="DV178" s="50"/>
      <c r="DW178" s="50"/>
      <c r="DX178" s="50"/>
      <c r="DY178" s="50"/>
      <c r="DZ178" s="50"/>
      <c r="EA178" s="50"/>
      <c r="EB178" s="50"/>
      <c r="EC178" s="50"/>
      <c r="ED178" s="50"/>
      <c r="EE178" s="50"/>
      <c r="EF178" s="50"/>
      <c r="EG178" s="50"/>
      <c r="EH178" s="50"/>
      <c r="EI178" s="50"/>
      <c r="EJ178" s="50"/>
      <c r="EK178" s="50"/>
      <c r="EL178" s="50"/>
      <c r="EM178" s="50"/>
      <c r="EN178" s="50"/>
      <c r="EO178" s="50"/>
      <c r="EP178" s="50"/>
      <c r="EQ178" s="50"/>
      <c r="ER178" s="50"/>
      <c r="ES178" s="50"/>
      <c r="ET178" s="50"/>
      <c r="EU178" s="50"/>
      <c r="EV178" s="50"/>
      <c r="EW178" s="50"/>
      <c r="EX178" s="50"/>
      <c r="EY178" s="50"/>
      <c r="EZ178" s="50"/>
      <c r="FA178" s="50"/>
      <c r="FB178" s="50"/>
      <c r="FC178" s="50"/>
      <c r="FD178" s="50"/>
      <c r="FE178" s="50"/>
      <c r="FF178" s="50"/>
      <c r="FG178" s="50"/>
      <c r="FH178" s="50"/>
      <c r="FI178" s="50"/>
      <c r="FJ178" s="50"/>
      <c r="FK178" s="50"/>
      <c r="FL178" s="50"/>
      <c r="FM178" s="50"/>
      <c r="FN178" s="50"/>
      <c r="FO178" s="50"/>
      <c r="FP178" s="50"/>
      <c r="FQ178" s="50"/>
      <c r="FR178" s="50"/>
      <c r="FS178" s="50"/>
      <c r="FT178" s="50"/>
      <c r="FU178" s="50"/>
      <c r="FV178" s="50"/>
      <c r="FW178" s="50"/>
      <c r="FX178" s="50"/>
      <c r="FY178" s="50"/>
      <c r="FZ178" s="50"/>
      <c r="GA178" s="50"/>
      <c r="GB178" s="50"/>
      <c r="GC178" s="50"/>
      <c r="GD178" s="50"/>
      <c r="GE178" s="50"/>
      <c r="GF178" s="50"/>
      <c r="GG178" s="50"/>
      <c r="GH178" s="50"/>
      <c r="GI178" s="50"/>
      <c r="GJ178" s="50"/>
      <c r="GK178" s="50"/>
      <c r="GL178" s="50"/>
      <c r="GM178" s="50"/>
      <c r="GN178" s="50"/>
      <c r="GO178" s="50"/>
      <c r="GP178" s="50"/>
      <c r="GQ178" s="50"/>
      <c r="GR178" s="50"/>
      <c r="GS178" s="50"/>
      <c r="GT178" s="50"/>
      <c r="GU178" s="50"/>
      <c r="GV178" s="50"/>
      <c r="GW178" s="50"/>
      <c r="GX178" s="50"/>
      <c r="GY178" s="50"/>
      <c r="GZ178" s="50"/>
      <c r="HA178" s="50"/>
      <c r="HB178" s="50"/>
      <c r="HC178" s="50"/>
      <c r="HD178" s="50"/>
      <c r="HE178" s="50"/>
      <c r="HF178" s="50"/>
      <c r="HG178" s="50"/>
      <c r="HH178" s="50"/>
      <c r="HI178" s="50"/>
      <c r="HJ178" s="50"/>
      <c r="HK178" s="50"/>
      <c r="HL178" s="50"/>
      <c r="HM178" s="50"/>
      <c r="HN178" s="50"/>
      <c r="HO178" s="50"/>
      <c r="HP178" s="50"/>
      <c r="HQ178" s="50"/>
      <c r="HR178" s="50"/>
      <c r="HS178" s="50"/>
      <c r="HT178" s="50"/>
      <c r="HU178" s="50"/>
      <c r="HV178" s="50"/>
      <c r="HW178" s="50"/>
      <c r="HX178" s="50"/>
      <c r="HY178" s="50"/>
      <c r="HZ178" s="50"/>
      <c r="IA178" s="50"/>
      <c r="IB178" s="50"/>
      <c r="IC178" s="50"/>
      <c r="ID178" s="50"/>
      <c r="IE178" s="50"/>
    </row>
    <row r="179" spans="1:240" x14ac:dyDescent="0.3">
      <c r="A179" s="53" t="s">
        <v>414</v>
      </c>
      <c r="B179" s="51" t="s">
        <v>415</v>
      </c>
      <c r="C179" s="105">
        <f>+C180+C184+C185+C186+C187+C188</f>
        <v>0</v>
      </c>
      <c r="D179" s="105">
        <f t="shared" ref="D179:H179" si="63">+D180+D184+D185+D186+D187+D188</f>
        <v>38002430</v>
      </c>
      <c r="E179" s="138">
        <f t="shared" si="63"/>
        <v>38615570</v>
      </c>
      <c r="F179" s="138">
        <f t="shared" si="63"/>
        <v>19847800</v>
      </c>
      <c r="G179" s="105">
        <f t="shared" si="63"/>
        <v>19510356</v>
      </c>
      <c r="H179" s="105">
        <f t="shared" si="63"/>
        <v>6305548</v>
      </c>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c r="DA179" s="50"/>
      <c r="DB179" s="50"/>
      <c r="DC179" s="50"/>
      <c r="DD179" s="50"/>
      <c r="DE179" s="50"/>
      <c r="DF179" s="50"/>
      <c r="DG179" s="50"/>
      <c r="DH179" s="50"/>
      <c r="DI179" s="50"/>
      <c r="DJ179" s="50"/>
      <c r="DK179" s="50"/>
      <c r="DL179" s="50"/>
      <c r="DM179" s="50"/>
      <c r="DN179" s="50"/>
      <c r="DO179" s="50"/>
      <c r="DP179" s="50"/>
      <c r="DQ179" s="50"/>
      <c r="DR179" s="50"/>
      <c r="DS179" s="50"/>
      <c r="DT179" s="50"/>
      <c r="DU179" s="50"/>
      <c r="DV179" s="50"/>
      <c r="DW179" s="50"/>
      <c r="DX179" s="50"/>
      <c r="DY179" s="50"/>
      <c r="DZ179" s="50"/>
      <c r="EA179" s="50"/>
      <c r="EB179" s="50"/>
      <c r="EC179" s="50"/>
      <c r="ED179" s="50"/>
      <c r="EE179" s="50"/>
      <c r="EF179" s="50"/>
      <c r="EG179" s="50"/>
      <c r="EH179" s="50"/>
      <c r="EI179" s="50"/>
      <c r="EJ179" s="50"/>
      <c r="EK179" s="50"/>
      <c r="EL179" s="50"/>
      <c r="EM179" s="50"/>
      <c r="EN179" s="50"/>
      <c r="EO179" s="50"/>
      <c r="EP179" s="50"/>
      <c r="EQ179" s="50"/>
      <c r="ER179" s="50"/>
      <c r="ES179" s="50"/>
      <c r="ET179" s="50"/>
      <c r="EU179" s="50"/>
      <c r="EV179" s="50"/>
      <c r="EW179" s="50"/>
      <c r="EX179" s="50"/>
      <c r="EY179" s="50"/>
      <c r="EZ179" s="50"/>
      <c r="FA179" s="50"/>
      <c r="FB179" s="50"/>
      <c r="FC179" s="50"/>
      <c r="FD179" s="50"/>
      <c r="FE179" s="50"/>
      <c r="FF179" s="50"/>
      <c r="FG179" s="50"/>
      <c r="FH179" s="50"/>
      <c r="FI179" s="50"/>
      <c r="FJ179" s="50"/>
      <c r="FK179" s="50"/>
      <c r="FL179" s="50"/>
      <c r="FM179" s="50"/>
      <c r="FN179" s="50"/>
      <c r="FO179" s="50"/>
      <c r="FP179" s="50"/>
      <c r="FQ179" s="50"/>
      <c r="FR179" s="50"/>
      <c r="FS179" s="50"/>
      <c r="FT179" s="50"/>
      <c r="FU179" s="50"/>
      <c r="FV179" s="50"/>
      <c r="FW179" s="50"/>
      <c r="FX179" s="50"/>
      <c r="FY179" s="50"/>
      <c r="FZ179" s="50"/>
      <c r="GA179" s="50"/>
      <c r="GB179" s="50"/>
      <c r="GC179" s="50"/>
      <c r="GD179" s="50"/>
      <c r="GE179" s="50"/>
      <c r="GF179" s="50"/>
      <c r="GG179" s="50"/>
      <c r="GH179" s="50"/>
      <c r="GI179" s="50"/>
      <c r="GJ179" s="50"/>
      <c r="GK179" s="50"/>
      <c r="GL179" s="50"/>
      <c r="GM179" s="50"/>
      <c r="GN179" s="50"/>
      <c r="GO179" s="50"/>
      <c r="GP179" s="50"/>
      <c r="GQ179" s="50"/>
      <c r="GR179" s="50"/>
      <c r="GS179" s="50"/>
      <c r="GT179" s="50"/>
      <c r="GU179" s="50"/>
      <c r="GV179" s="50"/>
      <c r="GW179" s="50"/>
      <c r="GX179" s="50"/>
      <c r="GY179" s="50"/>
      <c r="GZ179" s="50"/>
      <c r="HA179" s="50"/>
      <c r="HB179" s="50"/>
      <c r="HC179" s="50"/>
      <c r="HD179" s="50"/>
      <c r="HE179" s="50"/>
      <c r="HF179" s="50"/>
      <c r="HG179" s="50"/>
      <c r="HH179" s="50"/>
      <c r="HI179" s="50"/>
      <c r="HJ179" s="50"/>
      <c r="HK179" s="50"/>
      <c r="HL179" s="50"/>
      <c r="HM179" s="50"/>
      <c r="HN179" s="50"/>
      <c r="HO179" s="50"/>
      <c r="HP179" s="50"/>
      <c r="HQ179" s="50"/>
      <c r="HR179" s="50"/>
      <c r="HS179" s="50"/>
      <c r="HT179" s="50"/>
      <c r="HU179" s="50"/>
      <c r="HV179" s="50"/>
      <c r="HW179" s="50"/>
      <c r="HX179" s="50"/>
      <c r="HY179" s="50"/>
      <c r="HZ179" s="50"/>
      <c r="IA179" s="50"/>
      <c r="IB179" s="50"/>
      <c r="IC179" s="50"/>
      <c r="ID179" s="50"/>
      <c r="IE179" s="50"/>
    </row>
    <row r="180" spans="1:240" ht="16.5" customHeight="1" x14ac:dyDescent="0.3">
      <c r="A180" s="53"/>
      <c r="B180" s="78" t="s">
        <v>514</v>
      </c>
      <c r="C180" s="107">
        <f>C181+C182+C183</f>
        <v>0</v>
      </c>
      <c r="D180" s="107">
        <v>33773000</v>
      </c>
      <c r="E180" s="141">
        <v>34968000</v>
      </c>
      <c r="F180" s="141">
        <v>17854230</v>
      </c>
      <c r="G180" s="107">
        <f t="shared" ref="G180:H180" si="64">G181+G182+G183</f>
        <v>17847633</v>
      </c>
      <c r="H180" s="107">
        <f t="shared" si="64"/>
        <v>5721306</v>
      </c>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c r="DA180" s="50"/>
      <c r="DB180" s="50"/>
      <c r="DC180" s="50"/>
      <c r="DD180" s="50"/>
      <c r="DE180" s="50"/>
      <c r="DF180" s="50"/>
      <c r="DG180" s="50"/>
      <c r="DH180" s="50"/>
      <c r="DI180" s="50"/>
      <c r="DJ180" s="50"/>
      <c r="DK180" s="50"/>
      <c r="DL180" s="50"/>
      <c r="DM180" s="50"/>
      <c r="DN180" s="50"/>
      <c r="DO180" s="50"/>
      <c r="DP180" s="50"/>
      <c r="DQ180" s="50"/>
      <c r="DR180" s="50"/>
      <c r="DS180" s="50"/>
      <c r="DT180" s="50"/>
      <c r="DU180" s="50"/>
      <c r="DV180" s="50"/>
      <c r="DW180" s="50"/>
      <c r="DX180" s="50"/>
      <c r="DY180" s="50"/>
      <c r="DZ180" s="50"/>
      <c r="EA180" s="50"/>
      <c r="EB180" s="50"/>
      <c r="EC180" s="50"/>
      <c r="ED180" s="50"/>
      <c r="EE180" s="50"/>
      <c r="EF180" s="50"/>
      <c r="EG180" s="50"/>
      <c r="EH180" s="50"/>
      <c r="EI180" s="50"/>
      <c r="EJ180" s="50"/>
      <c r="EK180" s="50"/>
      <c r="EL180" s="50"/>
      <c r="EM180" s="50"/>
      <c r="EN180" s="50"/>
      <c r="EO180" s="50"/>
      <c r="EP180" s="50"/>
      <c r="EQ180" s="50"/>
      <c r="ER180" s="50"/>
      <c r="ES180" s="50"/>
      <c r="ET180" s="50"/>
      <c r="EU180" s="50"/>
      <c r="EV180" s="50"/>
      <c r="EW180" s="50"/>
      <c r="EX180" s="50"/>
      <c r="EY180" s="50"/>
      <c r="EZ180" s="50"/>
      <c r="FA180" s="50"/>
      <c r="FB180" s="50"/>
      <c r="FC180" s="50"/>
      <c r="FD180" s="50"/>
      <c r="FE180" s="50"/>
      <c r="FF180" s="50"/>
      <c r="FG180" s="50"/>
      <c r="FH180" s="50"/>
      <c r="FI180" s="50"/>
      <c r="FJ180" s="50"/>
      <c r="FK180" s="50"/>
      <c r="FL180" s="50"/>
      <c r="FM180" s="50"/>
      <c r="FN180" s="50"/>
      <c r="FO180" s="50"/>
      <c r="FP180" s="50"/>
      <c r="FQ180" s="50"/>
      <c r="FR180" s="50"/>
      <c r="FS180" s="50"/>
      <c r="FT180" s="50"/>
      <c r="FU180" s="50"/>
      <c r="FV180" s="50"/>
      <c r="FW180" s="50"/>
      <c r="FX180" s="50"/>
      <c r="FY180" s="50"/>
      <c r="FZ180" s="50"/>
      <c r="GA180" s="50"/>
      <c r="GB180" s="50"/>
      <c r="GC180" s="50"/>
      <c r="GD180" s="50"/>
      <c r="GE180" s="50"/>
      <c r="GF180" s="50"/>
      <c r="GG180" s="50"/>
      <c r="GH180" s="50"/>
      <c r="GI180" s="50"/>
      <c r="GJ180" s="50"/>
      <c r="GK180" s="50"/>
      <c r="GL180" s="50"/>
      <c r="GM180" s="50"/>
      <c r="GN180" s="50"/>
      <c r="GO180" s="50"/>
      <c r="GP180" s="50"/>
      <c r="GQ180" s="50"/>
      <c r="GR180" s="50"/>
      <c r="GS180" s="50"/>
      <c r="GT180" s="50"/>
      <c r="GU180" s="50"/>
      <c r="GV180" s="50"/>
      <c r="GW180" s="50"/>
      <c r="GX180" s="50"/>
      <c r="GY180" s="50"/>
      <c r="GZ180" s="50"/>
      <c r="HA180" s="50"/>
      <c r="HB180" s="50"/>
      <c r="HC180" s="50"/>
      <c r="HD180" s="50"/>
      <c r="HE180" s="50"/>
      <c r="HF180" s="50"/>
      <c r="HG180" s="50"/>
      <c r="HH180" s="50"/>
      <c r="HI180" s="50"/>
      <c r="HJ180" s="50"/>
      <c r="HK180" s="50"/>
      <c r="HL180" s="50"/>
      <c r="HM180" s="50"/>
      <c r="HN180" s="50"/>
      <c r="HO180" s="50"/>
      <c r="HP180" s="50"/>
      <c r="HQ180" s="50"/>
      <c r="HR180" s="50"/>
      <c r="HS180" s="50"/>
      <c r="HT180" s="50"/>
      <c r="HU180" s="50"/>
      <c r="HV180" s="50"/>
      <c r="HW180" s="50"/>
      <c r="HX180" s="50"/>
      <c r="HY180" s="50"/>
      <c r="HZ180" s="50"/>
      <c r="IA180" s="50"/>
      <c r="IB180" s="50"/>
      <c r="IC180" s="50"/>
      <c r="ID180" s="50"/>
      <c r="IE180" s="50"/>
      <c r="IF180" s="50"/>
    </row>
    <row r="181" spans="1:240" ht="16.5" customHeight="1" x14ac:dyDescent="0.3">
      <c r="A181" s="53"/>
      <c r="B181" s="104" t="s">
        <v>417</v>
      </c>
      <c r="C181" s="107"/>
      <c r="D181" s="66"/>
      <c r="E181" s="140"/>
      <c r="F181" s="140"/>
      <c r="G181" s="55">
        <v>8507333</v>
      </c>
      <c r="H181" s="55">
        <v>2838256</v>
      </c>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c r="DA181" s="50"/>
      <c r="DB181" s="50"/>
      <c r="DC181" s="50"/>
      <c r="DD181" s="50"/>
      <c r="DE181" s="50"/>
      <c r="DF181" s="50"/>
      <c r="DG181" s="50"/>
      <c r="DH181" s="50"/>
      <c r="DI181" s="50"/>
      <c r="DJ181" s="50"/>
      <c r="DK181" s="50"/>
      <c r="DL181" s="50"/>
      <c r="DM181" s="50"/>
      <c r="DN181" s="50"/>
      <c r="DO181" s="50"/>
      <c r="DP181" s="50"/>
      <c r="DQ181" s="50"/>
      <c r="DR181" s="50"/>
      <c r="DS181" s="50"/>
      <c r="DT181" s="50"/>
      <c r="DU181" s="50"/>
      <c r="DV181" s="50"/>
      <c r="DW181" s="50"/>
      <c r="DX181" s="50"/>
      <c r="DY181" s="50"/>
      <c r="DZ181" s="50"/>
      <c r="EA181" s="50"/>
      <c r="EB181" s="50"/>
      <c r="EC181" s="50"/>
      <c r="ED181" s="50"/>
      <c r="EE181" s="50"/>
      <c r="EF181" s="50"/>
      <c r="EG181" s="50"/>
      <c r="EH181" s="50"/>
      <c r="EI181" s="50"/>
      <c r="EJ181" s="50"/>
      <c r="EK181" s="50"/>
      <c r="EL181" s="50"/>
      <c r="EM181" s="50"/>
      <c r="EN181" s="50"/>
      <c r="EO181" s="50"/>
      <c r="EP181" s="50"/>
      <c r="EQ181" s="50"/>
      <c r="ER181" s="50"/>
      <c r="ES181" s="50"/>
      <c r="ET181" s="50"/>
      <c r="EU181" s="50"/>
      <c r="EV181" s="50"/>
      <c r="EW181" s="50"/>
      <c r="EX181" s="50"/>
      <c r="EY181" s="50"/>
      <c r="EZ181" s="50"/>
      <c r="FA181" s="50"/>
      <c r="FB181" s="50"/>
      <c r="FC181" s="50"/>
      <c r="FD181" s="50"/>
      <c r="FE181" s="50"/>
      <c r="FF181" s="50"/>
      <c r="FG181" s="50"/>
      <c r="FH181" s="50"/>
      <c r="FI181" s="50"/>
      <c r="FJ181" s="50"/>
      <c r="FK181" s="50"/>
      <c r="FL181" s="50"/>
      <c r="FM181" s="50"/>
      <c r="FN181" s="50"/>
      <c r="FO181" s="50"/>
      <c r="FP181" s="50"/>
      <c r="FQ181" s="50"/>
      <c r="FR181" s="50"/>
      <c r="FS181" s="50"/>
      <c r="FT181" s="50"/>
      <c r="FU181" s="50"/>
      <c r="FV181" s="50"/>
      <c r="FW181" s="50"/>
      <c r="FX181" s="50"/>
      <c r="FY181" s="50"/>
      <c r="FZ181" s="50"/>
      <c r="GA181" s="50"/>
      <c r="GB181" s="50"/>
      <c r="GC181" s="50"/>
      <c r="GD181" s="50"/>
      <c r="GE181" s="50"/>
      <c r="GF181" s="50"/>
      <c r="GG181" s="50"/>
      <c r="GH181" s="50"/>
      <c r="GI181" s="50"/>
      <c r="GJ181" s="50"/>
      <c r="GK181" s="50"/>
      <c r="GL181" s="50"/>
      <c r="GM181" s="50"/>
      <c r="GN181" s="50"/>
      <c r="GO181" s="50"/>
      <c r="GP181" s="50"/>
      <c r="GQ181" s="50"/>
      <c r="GR181" s="50"/>
      <c r="GS181" s="50"/>
      <c r="GT181" s="50"/>
      <c r="GU181" s="50"/>
      <c r="GV181" s="50"/>
      <c r="GW181" s="50"/>
      <c r="GX181" s="50"/>
      <c r="GY181" s="50"/>
      <c r="GZ181" s="50"/>
      <c r="HA181" s="50"/>
      <c r="HB181" s="50"/>
      <c r="HC181" s="50"/>
      <c r="HD181" s="50"/>
      <c r="HE181" s="50"/>
      <c r="HF181" s="50"/>
      <c r="HG181" s="50"/>
      <c r="HH181" s="50"/>
      <c r="HI181" s="50"/>
      <c r="HJ181" s="50"/>
      <c r="HK181" s="50"/>
      <c r="HL181" s="50"/>
      <c r="HM181" s="50"/>
      <c r="HN181" s="50"/>
      <c r="HO181" s="50"/>
      <c r="HP181" s="50"/>
      <c r="HQ181" s="50"/>
      <c r="HR181" s="50"/>
      <c r="HS181" s="50"/>
      <c r="HT181" s="50"/>
      <c r="HU181" s="50"/>
      <c r="HV181" s="50"/>
      <c r="HW181" s="50"/>
      <c r="HX181" s="50"/>
      <c r="HY181" s="50"/>
      <c r="HZ181" s="50"/>
      <c r="IA181" s="50"/>
      <c r="IB181" s="50"/>
      <c r="IC181" s="50"/>
      <c r="ID181" s="50"/>
      <c r="IE181" s="50"/>
      <c r="IF181" s="50"/>
    </row>
    <row r="182" spans="1:240" x14ac:dyDescent="0.3">
      <c r="A182" s="53"/>
      <c r="B182" s="104" t="s">
        <v>418</v>
      </c>
      <c r="C182" s="107"/>
      <c r="D182" s="66"/>
      <c r="E182" s="140"/>
      <c r="F182" s="140"/>
      <c r="G182" s="55">
        <v>9313217</v>
      </c>
      <c r="H182" s="55">
        <v>2883051</v>
      </c>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c r="EA182" s="50"/>
      <c r="EB182" s="50"/>
      <c r="EC182" s="50"/>
      <c r="ED182" s="50"/>
      <c r="EE182" s="50"/>
      <c r="EF182" s="50"/>
      <c r="EG182" s="50"/>
      <c r="EH182" s="50"/>
      <c r="EI182" s="50"/>
      <c r="EJ182" s="50"/>
      <c r="EK182" s="50"/>
      <c r="EL182" s="50"/>
      <c r="EM182" s="50"/>
      <c r="EN182" s="50"/>
      <c r="EO182" s="50"/>
      <c r="EP182" s="50"/>
      <c r="EQ182" s="50"/>
      <c r="ER182" s="50"/>
      <c r="ES182" s="50"/>
      <c r="ET182" s="50"/>
      <c r="EU182" s="50"/>
      <c r="EV182" s="50"/>
      <c r="EW182" s="50"/>
      <c r="EX182" s="50"/>
      <c r="EY182" s="50"/>
      <c r="EZ182" s="50"/>
      <c r="FA182" s="50"/>
      <c r="FB182" s="50"/>
      <c r="FC182" s="50"/>
      <c r="FD182" s="50"/>
      <c r="FE182" s="50"/>
      <c r="FF182" s="50"/>
      <c r="FG182" s="50"/>
      <c r="FH182" s="50"/>
      <c r="FI182" s="50"/>
      <c r="FJ182" s="50"/>
      <c r="FK182" s="50"/>
      <c r="FL182" s="50"/>
      <c r="FM182" s="50"/>
      <c r="FN182" s="50"/>
      <c r="FO182" s="50"/>
      <c r="FP182" s="50"/>
      <c r="FQ182" s="50"/>
      <c r="FR182" s="50"/>
      <c r="FS182" s="50"/>
      <c r="FT182" s="50"/>
      <c r="FU182" s="50"/>
      <c r="FV182" s="50"/>
      <c r="FW182" s="50"/>
      <c r="FX182" s="50"/>
      <c r="FY182" s="50"/>
      <c r="FZ182" s="50"/>
      <c r="GA182" s="50"/>
      <c r="GB182" s="50"/>
      <c r="GC182" s="50"/>
      <c r="GD182" s="50"/>
      <c r="GE182" s="50"/>
      <c r="GF182" s="50"/>
      <c r="GG182" s="50"/>
      <c r="GH182" s="50"/>
      <c r="GI182" s="50"/>
      <c r="GJ182" s="50"/>
      <c r="GK182" s="50"/>
      <c r="GL182" s="50"/>
      <c r="GM182" s="50"/>
      <c r="GN182" s="50"/>
      <c r="GO182" s="50"/>
      <c r="GP182" s="50"/>
      <c r="GQ182" s="50"/>
      <c r="GR182" s="50"/>
      <c r="GS182" s="50"/>
      <c r="GT182" s="50"/>
      <c r="GU182" s="50"/>
      <c r="GV182" s="50"/>
      <c r="GW182" s="50"/>
      <c r="GX182" s="50"/>
      <c r="GY182" s="50"/>
      <c r="GZ182" s="50"/>
      <c r="HA182" s="50"/>
      <c r="HB182" s="50"/>
      <c r="HC182" s="50"/>
      <c r="HD182" s="50"/>
      <c r="HE182" s="50"/>
      <c r="HF182" s="50"/>
      <c r="HG182" s="50"/>
      <c r="HH182" s="50"/>
      <c r="HI182" s="50"/>
      <c r="HJ182" s="50"/>
      <c r="HK182" s="50"/>
      <c r="HL182" s="50"/>
      <c r="HM182" s="50"/>
      <c r="HN182" s="50"/>
      <c r="HO182" s="50"/>
      <c r="HP182" s="50"/>
      <c r="HQ182" s="50"/>
      <c r="HR182" s="50"/>
      <c r="HS182" s="50"/>
      <c r="HT182" s="50"/>
      <c r="HU182" s="50"/>
      <c r="HV182" s="50"/>
      <c r="HW182" s="50"/>
      <c r="HX182" s="50"/>
      <c r="HY182" s="50"/>
      <c r="HZ182" s="50"/>
      <c r="IA182" s="50"/>
      <c r="IB182" s="50"/>
      <c r="IC182" s="50"/>
      <c r="ID182" s="50"/>
      <c r="IE182" s="50"/>
      <c r="IF182" s="50"/>
    </row>
    <row r="183" spans="1:240" x14ac:dyDescent="0.3">
      <c r="A183" s="53"/>
      <c r="B183" s="104" t="s">
        <v>513</v>
      </c>
      <c r="C183" s="107"/>
      <c r="D183" s="66"/>
      <c r="E183" s="140"/>
      <c r="F183" s="140"/>
      <c r="G183" s="55">
        <v>27083</v>
      </c>
      <c r="H183" s="55">
        <v>-1</v>
      </c>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row>
    <row r="184" spans="1:240" x14ac:dyDescent="0.3">
      <c r="A184" s="47"/>
      <c r="B184" s="78" t="s">
        <v>419</v>
      </c>
      <c r="C184" s="107"/>
      <c r="D184" s="66">
        <v>2801000</v>
      </c>
      <c r="E184" s="140">
        <v>2801000</v>
      </c>
      <c r="F184" s="140">
        <v>1299000</v>
      </c>
      <c r="G184" s="79">
        <v>1298644</v>
      </c>
      <c r="H184" s="79">
        <v>403898</v>
      </c>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c r="EA184" s="50"/>
      <c r="EB184" s="50"/>
      <c r="EC184" s="50"/>
      <c r="ED184" s="50"/>
      <c r="EE184" s="50"/>
      <c r="EF184" s="50"/>
      <c r="EG184" s="50"/>
      <c r="EH184" s="50"/>
      <c r="EI184" s="50"/>
      <c r="EJ184" s="50"/>
      <c r="EK184" s="50"/>
      <c r="EL184" s="50"/>
      <c r="EM184" s="50"/>
      <c r="EN184" s="50"/>
      <c r="EO184" s="50"/>
      <c r="EP184" s="50"/>
      <c r="EQ184" s="50"/>
      <c r="ER184" s="50"/>
      <c r="ES184" s="50"/>
      <c r="ET184" s="50"/>
      <c r="EU184" s="50"/>
      <c r="EV184" s="50"/>
      <c r="EW184" s="50"/>
      <c r="EX184" s="50"/>
      <c r="EY184" s="50"/>
      <c r="EZ184" s="50"/>
      <c r="FA184" s="50"/>
      <c r="FB184" s="50"/>
      <c r="FC184" s="50"/>
      <c r="FD184" s="50"/>
      <c r="FE184" s="50"/>
      <c r="FF184" s="50"/>
      <c r="FG184" s="50"/>
      <c r="FH184" s="50"/>
      <c r="FI184" s="50"/>
      <c r="FJ184" s="50"/>
      <c r="FK184" s="50"/>
      <c r="FL184" s="50"/>
      <c r="FM184" s="50"/>
      <c r="FN184" s="50"/>
      <c r="FO184" s="50"/>
      <c r="FP184" s="50"/>
      <c r="FQ184" s="50"/>
      <c r="FR184" s="50"/>
      <c r="FS184" s="50"/>
      <c r="FT184" s="50"/>
      <c r="FU184" s="50"/>
      <c r="FV184" s="50"/>
      <c r="FW184" s="50"/>
      <c r="FX184" s="50"/>
      <c r="FY184" s="50"/>
      <c r="FZ184" s="50"/>
      <c r="GA184" s="50"/>
      <c r="GB184" s="50"/>
      <c r="GC184" s="50"/>
      <c r="GD184" s="50"/>
      <c r="GE184" s="50"/>
      <c r="GF184" s="50"/>
      <c r="GG184" s="50"/>
      <c r="GH184" s="50"/>
      <c r="GI184" s="50"/>
      <c r="GJ184" s="50"/>
      <c r="GK184" s="50"/>
      <c r="GL184" s="50"/>
      <c r="GM184" s="50"/>
      <c r="GN184" s="50"/>
      <c r="GO184" s="50"/>
      <c r="GP184" s="50"/>
      <c r="GQ184" s="50"/>
      <c r="GR184" s="50"/>
      <c r="GS184" s="50"/>
      <c r="GT184" s="50"/>
      <c r="GU184" s="50"/>
      <c r="GV184" s="50"/>
      <c r="GW184" s="50"/>
      <c r="GX184" s="50"/>
      <c r="GY184" s="50"/>
      <c r="GZ184" s="50"/>
      <c r="HA184" s="50"/>
      <c r="HB184" s="50"/>
      <c r="HC184" s="50"/>
      <c r="HD184" s="50"/>
      <c r="HE184" s="50"/>
      <c r="HF184" s="50"/>
      <c r="HG184" s="50"/>
      <c r="HH184" s="50"/>
      <c r="HI184" s="50"/>
      <c r="HJ184" s="50"/>
      <c r="HK184" s="50"/>
      <c r="HL184" s="50"/>
      <c r="HM184" s="50"/>
      <c r="HN184" s="50"/>
      <c r="HO184" s="50"/>
      <c r="HP184" s="50"/>
      <c r="HQ184" s="50"/>
      <c r="HR184" s="50"/>
      <c r="HS184" s="50"/>
      <c r="HT184" s="50"/>
      <c r="HU184" s="50"/>
      <c r="HV184" s="50"/>
      <c r="HW184" s="50"/>
      <c r="HX184" s="50"/>
      <c r="HY184" s="50"/>
      <c r="HZ184" s="50"/>
      <c r="IA184" s="50"/>
      <c r="IB184" s="50"/>
      <c r="IC184" s="50"/>
      <c r="ID184" s="50"/>
      <c r="IE184" s="50"/>
      <c r="IF184" s="50"/>
    </row>
    <row r="185" spans="1:240" ht="30" x14ac:dyDescent="0.3">
      <c r="A185" s="47"/>
      <c r="B185" s="78" t="s">
        <v>420</v>
      </c>
      <c r="C185" s="107"/>
      <c r="D185" s="66">
        <v>386000</v>
      </c>
      <c r="E185" s="140">
        <v>386000</v>
      </c>
      <c r="F185" s="140">
        <v>386000</v>
      </c>
      <c r="G185" s="79">
        <v>55660</v>
      </c>
      <c r="H185" s="79">
        <v>24895</v>
      </c>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c r="EA185" s="50"/>
      <c r="EB185" s="50"/>
      <c r="EC185" s="50"/>
      <c r="ED185" s="50"/>
      <c r="EE185" s="50"/>
      <c r="EF185" s="50"/>
      <c r="EG185" s="50"/>
      <c r="EH185" s="50"/>
      <c r="EI185" s="50"/>
      <c r="EJ185" s="50"/>
      <c r="EK185" s="50"/>
      <c r="EL185" s="50"/>
      <c r="EM185" s="50"/>
      <c r="EN185" s="50"/>
      <c r="EO185" s="50"/>
      <c r="EP185" s="50"/>
      <c r="EQ185" s="50"/>
      <c r="ER185" s="50"/>
      <c r="ES185" s="50"/>
      <c r="ET185" s="50"/>
      <c r="EU185" s="50"/>
      <c r="EV185" s="50"/>
      <c r="EW185" s="50"/>
      <c r="EX185" s="50"/>
      <c r="EY185" s="50"/>
      <c r="EZ185" s="50"/>
      <c r="FA185" s="50"/>
      <c r="FB185" s="50"/>
      <c r="FC185" s="50"/>
      <c r="FD185" s="50"/>
      <c r="FE185" s="50"/>
      <c r="FF185" s="50"/>
      <c r="FG185" s="50"/>
      <c r="FH185" s="50"/>
      <c r="FI185" s="50"/>
      <c r="FJ185" s="50"/>
      <c r="FK185" s="50"/>
      <c r="FL185" s="50"/>
      <c r="FM185" s="50"/>
      <c r="FN185" s="50"/>
      <c r="FO185" s="50"/>
      <c r="FP185" s="50"/>
      <c r="FQ185" s="50"/>
      <c r="FR185" s="50"/>
      <c r="FS185" s="50"/>
      <c r="FT185" s="50"/>
      <c r="FU185" s="50"/>
      <c r="FV185" s="50"/>
      <c r="FW185" s="50"/>
      <c r="FX185" s="50"/>
      <c r="FY185" s="50"/>
      <c r="FZ185" s="50"/>
      <c r="GA185" s="50"/>
      <c r="GB185" s="50"/>
      <c r="GC185" s="50"/>
      <c r="GD185" s="50"/>
      <c r="GE185" s="50"/>
      <c r="GF185" s="50"/>
      <c r="GG185" s="50"/>
      <c r="GH185" s="50"/>
      <c r="GI185" s="50"/>
      <c r="GJ185" s="50"/>
      <c r="GK185" s="50"/>
      <c r="GL185" s="50"/>
      <c r="GM185" s="50"/>
      <c r="GN185" s="50"/>
      <c r="GO185" s="50"/>
      <c r="GP185" s="50"/>
      <c r="GQ185" s="50"/>
      <c r="GR185" s="50"/>
      <c r="GS185" s="50"/>
      <c r="GT185" s="50"/>
      <c r="GU185" s="50"/>
      <c r="GV185" s="50"/>
      <c r="GW185" s="50"/>
      <c r="GX185" s="50"/>
      <c r="GY185" s="50"/>
      <c r="GZ185" s="50"/>
      <c r="HA185" s="50"/>
      <c r="HB185" s="50"/>
      <c r="HC185" s="50"/>
      <c r="HD185" s="50"/>
      <c r="HE185" s="50"/>
      <c r="HF185" s="50"/>
      <c r="HG185" s="50"/>
      <c r="HH185" s="50"/>
      <c r="HI185" s="50"/>
      <c r="HJ185" s="50"/>
      <c r="HK185" s="50"/>
      <c r="HL185" s="50"/>
      <c r="HM185" s="50"/>
      <c r="HN185" s="50"/>
      <c r="HO185" s="50"/>
      <c r="HP185" s="50"/>
      <c r="HQ185" s="50"/>
      <c r="HR185" s="50"/>
      <c r="HS185" s="50"/>
      <c r="HT185" s="50"/>
      <c r="HU185" s="50"/>
      <c r="HV185" s="50"/>
      <c r="HW185" s="50"/>
      <c r="HX185" s="50"/>
      <c r="HY185" s="50"/>
      <c r="HZ185" s="50"/>
      <c r="IA185" s="50"/>
      <c r="IB185" s="50"/>
      <c r="IC185" s="50"/>
      <c r="ID185" s="50"/>
      <c r="IE185" s="50"/>
      <c r="IF185" s="50"/>
    </row>
    <row r="186" spans="1:240" ht="45" x14ac:dyDescent="0.3">
      <c r="A186" s="47"/>
      <c r="B186" s="78" t="s">
        <v>421</v>
      </c>
      <c r="C186" s="107"/>
      <c r="D186" s="66">
        <v>459000</v>
      </c>
      <c r="E186" s="140">
        <v>459000</v>
      </c>
      <c r="F186" s="140">
        <v>307000</v>
      </c>
      <c r="G186" s="79">
        <v>307000</v>
      </c>
      <c r="H186" s="79">
        <v>154550</v>
      </c>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c r="DA186" s="50"/>
      <c r="DB186" s="50"/>
      <c r="DC186" s="50"/>
      <c r="DD186" s="50"/>
      <c r="DE186" s="50"/>
      <c r="DF186" s="50"/>
      <c r="DG186" s="50"/>
      <c r="DH186" s="50"/>
      <c r="DI186" s="50"/>
      <c r="DJ186" s="50"/>
      <c r="DK186" s="50"/>
      <c r="DL186" s="50"/>
      <c r="DM186" s="50"/>
      <c r="DN186" s="50"/>
      <c r="DO186" s="50"/>
      <c r="DP186" s="50"/>
      <c r="DQ186" s="50"/>
      <c r="DR186" s="50"/>
      <c r="DS186" s="50"/>
      <c r="DT186" s="50"/>
      <c r="DU186" s="50"/>
      <c r="DV186" s="50"/>
      <c r="DW186" s="50"/>
      <c r="DX186" s="50"/>
      <c r="DY186" s="50"/>
      <c r="DZ186" s="50"/>
      <c r="EA186" s="50"/>
      <c r="EB186" s="50"/>
      <c r="EC186" s="50"/>
      <c r="ED186" s="50"/>
      <c r="EE186" s="50"/>
      <c r="EF186" s="50"/>
      <c r="EG186" s="50"/>
      <c r="EH186" s="50"/>
      <c r="EI186" s="50"/>
      <c r="EJ186" s="50"/>
      <c r="EK186" s="50"/>
      <c r="EL186" s="50"/>
      <c r="EM186" s="50"/>
      <c r="EN186" s="50"/>
      <c r="EO186" s="50"/>
      <c r="EP186" s="50"/>
      <c r="EQ186" s="50"/>
      <c r="ER186" s="50"/>
      <c r="ES186" s="50"/>
      <c r="ET186" s="50"/>
      <c r="EU186" s="50"/>
      <c r="EV186" s="50"/>
      <c r="EW186" s="50"/>
      <c r="EX186" s="50"/>
      <c r="EY186" s="50"/>
      <c r="EZ186" s="50"/>
      <c r="FA186" s="50"/>
      <c r="FB186" s="50"/>
      <c r="FC186" s="50"/>
      <c r="FD186" s="50"/>
      <c r="FE186" s="50"/>
      <c r="FF186" s="50"/>
      <c r="FG186" s="50"/>
      <c r="FH186" s="50"/>
      <c r="FI186" s="50"/>
      <c r="FJ186" s="50"/>
      <c r="FK186" s="50"/>
      <c r="FL186" s="50"/>
      <c r="FM186" s="50"/>
      <c r="FN186" s="50"/>
      <c r="FO186" s="50"/>
      <c r="FP186" s="50"/>
      <c r="FQ186" s="50"/>
      <c r="FR186" s="50"/>
      <c r="FS186" s="50"/>
      <c r="FT186" s="50"/>
      <c r="FU186" s="50"/>
      <c r="FV186" s="50"/>
      <c r="FW186" s="50"/>
      <c r="FX186" s="50"/>
      <c r="FY186" s="50"/>
      <c r="FZ186" s="50"/>
      <c r="GA186" s="50"/>
      <c r="GB186" s="50"/>
      <c r="GC186" s="50"/>
      <c r="GD186" s="50"/>
      <c r="GE186" s="50"/>
      <c r="GF186" s="50"/>
      <c r="GG186" s="50"/>
      <c r="GH186" s="50"/>
      <c r="GI186" s="50"/>
      <c r="GJ186" s="50"/>
      <c r="GK186" s="50"/>
      <c r="GL186" s="50"/>
      <c r="GM186" s="50"/>
      <c r="GN186" s="50"/>
      <c r="GO186" s="50"/>
      <c r="GP186" s="50"/>
      <c r="GQ186" s="50"/>
      <c r="GR186" s="50"/>
      <c r="GS186" s="50"/>
      <c r="GT186" s="50"/>
      <c r="GU186" s="50"/>
      <c r="GV186" s="50"/>
      <c r="GW186" s="50"/>
      <c r="GX186" s="50"/>
      <c r="GY186" s="50"/>
      <c r="GZ186" s="50"/>
      <c r="HA186" s="50"/>
      <c r="HB186" s="50"/>
      <c r="HC186" s="50"/>
      <c r="HD186" s="50"/>
      <c r="HE186" s="50"/>
      <c r="HF186" s="50"/>
      <c r="HG186" s="50"/>
      <c r="HH186" s="50"/>
      <c r="HI186" s="50"/>
      <c r="HJ186" s="50"/>
      <c r="HK186" s="50"/>
      <c r="HL186" s="50"/>
      <c r="HM186" s="50"/>
      <c r="HN186" s="50"/>
      <c r="HO186" s="50"/>
      <c r="HP186" s="50"/>
      <c r="HQ186" s="50"/>
      <c r="HR186" s="50"/>
      <c r="HS186" s="50"/>
      <c r="HT186" s="50"/>
      <c r="HU186" s="50"/>
      <c r="HV186" s="50"/>
      <c r="HW186" s="50"/>
      <c r="HX186" s="50"/>
      <c r="HY186" s="50"/>
      <c r="HZ186" s="50"/>
      <c r="IA186" s="50"/>
      <c r="IB186" s="50"/>
      <c r="IC186" s="50"/>
      <c r="ID186" s="50"/>
      <c r="IE186" s="50"/>
      <c r="IF186" s="50"/>
    </row>
    <row r="187" spans="1:240" ht="60" x14ac:dyDescent="0.3">
      <c r="A187" s="47"/>
      <c r="B187" s="78" t="s">
        <v>370</v>
      </c>
      <c r="C187" s="107"/>
      <c r="D187" s="66">
        <v>1430</v>
      </c>
      <c r="E187" s="140">
        <v>1430</v>
      </c>
      <c r="F187" s="140">
        <v>1430</v>
      </c>
      <c r="G187" s="79">
        <v>1419</v>
      </c>
      <c r="H187" s="79">
        <v>899</v>
      </c>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c r="DA187" s="50"/>
      <c r="DB187" s="50"/>
      <c r="DC187" s="50"/>
      <c r="DD187" s="50"/>
      <c r="DE187" s="50"/>
      <c r="DF187" s="50"/>
      <c r="DG187" s="50"/>
      <c r="DH187" s="50"/>
      <c r="DI187" s="50"/>
      <c r="DJ187" s="50"/>
      <c r="DK187" s="50"/>
      <c r="DL187" s="50"/>
      <c r="DM187" s="50"/>
      <c r="DN187" s="50"/>
      <c r="DO187" s="50"/>
      <c r="DP187" s="50"/>
      <c r="DQ187" s="50"/>
      <c r="DR187" s="50"/>
      <c r="DS187" s="50"/>
      <c r="DT187" s="50"/>
      <c r="DU187" s="50"/>
      <c r="DV187" s="50"/>
      <c r="DW187" s="50"/>
      <c r="DX187" s="50"/>
      <c r="DY187" s="50"/>
      <c r="DZ187" s="50"/>
      <c r="EA187" s="50"/>
      <c r="EB187" s="50"/>
      <c r="EC187" s="50"/>
      <c r="ED187" s="50"/>
      <c r="EE187" s="50"/>
      <c r="EF187" s="50"/>
      <c r="EG187" s="50"/>
      <c r="EH187" s="50"/>
      <c r="EI187" s="50"/>
      <c r="EJ187" s="50"/>
      <c r="EK187" s="50"/>
      <c r="EL187" s="50"/>
      <c r="EM187" s="50"/>
      <c r="EN187" s="50"/>
      <c r="EO187" s="50"/>
      <c r="EP187" s="50"/>
      <c r="EQ187" s="50"/>
      <c r="ER187" s="50"/>
      <c r="ES187" s="50"/>
      <c r="ET187" s="50"/>
      <c r="EU187" s="50"/>
      <c r="EV187" s="50"/>
      <c r="EW187" s="50"/>
      <c r="EX187" s="50"/>
      <c r="EY187" s="50"/>
      <c r="EZ187" s="50"/>
      <c r="FA187" s="50"/>
      <c r="FB187" s="50"/>
      <c r="FC187" s="50"/>
      <c r="FD187" s="50"/>
      <c r="FE187" s="50"/>
      <c r="FF187" s="50"/>
      <c r="FG187" s="50"/>
      <c r="FH187" s="50"/>
      <c r="FI187" s="50"/>
      <c r="FJ187" s="50"/>
      <c r="FK187" s="50"/>
      <c r="FL187" s="50"/>
      <c r="FM187" s="50"/>
      <c r="FN187" s="50"/>
      <c r="FO187" s="50"/>
      <c r="FP187" s="50"/>
      <c r="FQ187" s="50"/>
      <c r="FR187" s="50"/>
      <c r="FS187" s="50"/>
      <c r="FT187" s="50"/>
      <c r="FU187" s="50"/>
      <c r="FV187" s="50"/>
      <c r="FW187" s="50"/>
      <c r="FX187" s="50"/>
      <c r="FY187" s="50"/>
      <c r="FZ187" s="50"/>
      <c r="GA187" s="50"/>
      <c r="GB187" s="50"/>
      <c r="GC187" s="50"/>
      <c r="GD187" s="50"/>
      <c r="GE187" s="50"/>
      <c r="GF187" s="50"/>
      <c r="GG187" s="50"/>
      <c r="GH187" s="50"/>
      <c r="GI187" s="50"/>
      <c r="GJ187" s="50"/>
      <c r="GK187" s="50"/>
      <c r="GL187" s="50"/>
      <c r="GM187" s="50"/>
      <c r="GN187" s="50"/>
      <c r="GO187" s="50"/>
      <c r="GP187" s="50"/>
      <c r="GQ187" s="50"/>
      <c r="GR187" s="50"/>
      <c r="GS187" s="50"/>
      <c r="GT187" s="50"/>
      <c r="GU187" s="50"/>
      <c r="GV187" s="50"/>
      <c r="GW187" s="50"/>
      <c r="GX187" s="50"/>
      <c r="GY187" s="50"/>
      <c r="GZ187" s="50"/>
      <c r="HA187" s="50"/>
      <c r="HB187" s="50"/>
      <c r="HC187" s="50"/>
      <c r="HD187" s="50"/>
      <c r="HE187" s="50"/>
      <c r="HF187" s="50"/>
      <c r="HG187" s="50"/>
      <c r="HH187" s="50"/>
      <c r="HI187" s="50"/>
      <c r="HJ187" s="50"/>
      <c r="HK187" s="50"/>
      <c r="HL187" s="50"/>
      <c r="HM187" s="50"/>
      <c r="HN187" s="50"/>
      <c r="HO187" s="50"/>
      <c r="HP187" s="50"/>
      <c r="HQ187" s="50"/>
      <c r="HR187" s="50"/>
      <c r="HS187" s="50"/>
      <c r="HT187" s="50"/>
      <c r="HU187" s="50"/>
      <c r="HV187" s="50"/>
      <c r="HW187" s="50"/>
      <c r="HX187" s="50"/>
      <c r="HY187" s="50"/>
      <c r="HZ187" s="50"/>
      <c r="IA187" s="50"/>
      <c r="IB187" s="50"/>
      <c r="IC187" s="50"/>
      <c r="ID187" s="50"/>
      <c r="IE187" s="50"/>
      <c r="IF187" s="50"/>
    </row>
    <row r="188" spans="1:240" ht="45" x14ac:dyDescent="0.3">
      <c r="A188" s="47"/>
      <c r="B188" s="78" t="s">
        <v>509</v>
      </c>
      <c r="C188" s="107"/>
      <c r="D188" s="66">
        <v>582000</v>
      </c>
      <c r="E188" s="140">
        <v>140</v>
      </c>
      <c r="F188" s="140">
        <v>140</v>
      </c>
      <c r="G188" s="79">
        <v>0</v>
      </c>
      <c r="H188" s="79">
        <v>0</v>
      </c>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c r="EA188" s="50"/>
      <c r="EB188" s="50"/>
      <c r="EC188" s="50"/>
      <c r="ED188" s="50"/>
      <c r="EE188" s="50"/>
      <c r="EF188" s="50"/>
      <c r="EG188" s="50"/>
      <c r="EH188" s="50"/>
      <c r="EI188" s="50"/>
      <c r="EJ188" s="50"/>
      <c r="EK188" s="50"/>
      <c r="EL188" s="50"/>
      <c r="EM188" s="50"/>
      <c r="EN188" s="50"/>
      <c r="EO188" s="50"/>
      <c r="EP188" s="50"/>
      <c r="EQ188" s="50"/>
      <c r="ER188" s="50"/>
      <c r="ES188" s="50"/>
      <c r="ET188" s="50"/>
      <c r="EU188" s="50"/>
      <c r="EV188" s="50"/>
      <c r="EW188" s="50"/>
      <c r="EX188" s="50"/>
      <c r="EY188" s="50"/>
      <c r="EZ188" s="50"/>
      <c r="FA188" s="50"/>
      <c r="FB188" s="50"/>
      <c r="FC188" s="50"/>
      <c r="FD188" s="50"/>
      <c r="FE188" s="50"/>
      <c r="FF188" s="50"/>
      <c r="FG188" s="50"/>
      <c r="FH188" s="50"/>
      <c r="FI188" s="50"/>
      <c r="FJ188" s="50"/>
      <c r="FK188" s="50"/>
      <c r="FL188" s="50"/>
      <c r="FM188" s="50"/>
      <c r="FN188" s="50"/>
      <c r="FO188" s="50"/>
      <c r="FP188" s="50"/>
      <c r="FQ188" s="50"/>
      <c r="FR188" s="50"/>
      <c r="FS188" s="50"/>
      <c r="FT188" s="50"/>
      <c r="FU188" s="50"/>
      <c r="FV188" s="50"/>
      <c r="FW188" s="50"/>
      <c r="FX188" s="50"/>
      <c r="FY188" s="50"/>
      <c r="FZ188" s="50"/>
      <c r="GA188" s="50"/>
      <c r="GB188" s="50"/>
      <c r="GC188" s="50"/>
      <c r="GD188" s="50"/>
      <c r="GE188" s="50"/>
      <c r="GF188" s="50"/>
      <c r="GG188" s="50"/>
      <c r="GH188" s="50"/>
      <c r="GI188" s="50"/>
      <c r="GJ188" s="50"/>
      <c r="GK188" s="50"/>
      <c r="GL188" s="50"/>
      <c r="GM188" s="50"/>
      <c r="GN188" s="50"/>
      <c r="GO188" s="50"/>
      <c r="GP188" s="50"/>
      <c r="GQ188" s="50"/>
      <c r="GR188" s="50"/>
      <c r="GS188" s="50"/>
      <c r="GT188" s="50"/>
      <c r="GU188" s="50"/>
      <c r="GV188" s="50"/>
      <c r="GW188" s="50"/>
      <c r="GX188" s="50"/>
      <c r="GY188" s="50"/>
      <c r="GZ188" s="50"/>
      <c r="HA188" s="50"/>
      <c r="HB188" s="50"/>
      <c r="HC188" s="50"/>
      <c r="HD188" s="50"/>
      <c r="HE188" s="50"/>
      <c r="HF188" s="50"/>
      <c r="HG188" s="50"/>
      <c r="HH188" s="50"/>
      <c r="HI188" s="50"/>
      <c r="HJ188" s="50"/>
      <c r="HK188" s="50"/>
      <c r="HL188" s="50"/>
      <c r="HM188" s="50"/>
      <c r="HN188" s="50"/>
      <c r="HO188" s="50"/>
      <c r="HP188" s="50"/>
      <c r="HQ188" s="50"/>
      <c r="HR188" s="50"/>
      <c r="HS188" s="50"/>
      <c r="HT188" s="50"/>
      <c r="HU188" s="50"/>
      <c r="HV188" s="50"/>
      <c r="HW188" s="50"/>
      <c r="HX188" s="50"/>
      <c r="HY188" s="50"/>
      <c r="HZ188" s="50"/>
      <c r="IA188" s="50"/>
      <c r="IB188" s="50"/>
      <c r="IC188" s="50"/>
      <c r="ID188" s="50"/>
      <c r="IE188" s="50"/>
      <c r="IF188" s="50"/>
    </row>
    <row r="189" spans="1:240" x14ac:dyDescent="0.3">
      <c r="A189" s="47"/>
      <c r="B189" s="56" t="s">
        <v>361</v>
      </c>
      <c r="C189" s="107"/>
      <c r="D189" s="66">
        <v>0</v>
      </c>
      <c r="E189" s="140">
        <v>0</v>
      </c>
      <c r="F189" s="140">
        <v>0</v>
      </c>
      <c r="G189" s="79">
        <v>-2465</v>
      </c>
      <c r="H189" s="79">
        <v>-1684</v>
      </c>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c r="EA189" s="50"/>
      <c r="EB189" s="50"/>
      <c r="EC189" s="50"/>
      <c r="ED189" s="50"/>
      <c r="EE189" s="50"/>
      <c r="EF189" s="50"/>
      <c r="EG189" s="50"/>
      <c r="EH189" s="50"/>
      <c r="EI189" s="50"/>
      <c r="EJ189" s="50"/>
      <c r="EK189" s="50"/>
      <c r="EL189" s="50"/>
      <c r="EM189" s="50"/>
      <c r="EN189" s="50"/>
      <c r="EO189" s="50"/>
      <c r="EP189" s="50"/>
      <c r="EQ189" s="50"/>
      <c r="ER189" s="50"/>
      <c r="ES189" s="50"/>
      <c r="ET189" s="50"/>
      <c r="EU189" s="50"/>
      <c r="EV189" s="50"/>
      <c r="EW189" s="50"/>
      <c r="EX189" s="50"/>
      <c r="EY189" s="50"/>
      <c r="EZ189" s="50"/>
      <c r="FA189" s="50"/>
      <c r="FB189" s="50"/>
      <c r="FC189" s="50"/>
      <c r="FD189" s="50"/>
      <c r="FE189" s="50"/>
      <c r="FF189" s="50"/>
      <c r="FG189" s="50"/>
      <c r="FH189" s="50"/>
      <c r="FI189" s="50"/>
      <c r="FJ189" s="50"/>
      <c r="FK189" s="50"/>
      <c r="FL189" s="50"/>
      <c r="FM189" s="50"/>
      <c r="FN189" s="50"/>
      <c r="FO189" s="50"/>
      <c r="FP189" s="50"/>
      <c r="FQ189" s="50"/>
      <c r="FR189" s="50"/>
      <c r="FS189" s="50"/>
      <c r="FT189" s="50"/>
      <c r="FU189" s="50"/>
      <c r="FV189" s="50"/>
      <c r="FW189" s="50"/>
      <c r="FX189" s="50"/>
      <c r="FY189" s="50"/>
      <c r="FZ189" s="50"/>
      <c r="GA189" s="50"/>
      <c r="GB189" s="50"/>
      <c r="GC189" s="50"/>
      <c r="GD189" s="50"/>
      <c r="GE189" s="50"/>
      <c r="GF189" s="50"/>
      <c r="GG189" s="50"/>
      <c r="GH189" s="50"/>
      <c r="GI189" s="50"/>
      <c r="GJ189" s="50"/>
      <c r="GK189" s="50"/>
      <c r="GL189" s="50"/>
      <c r="GM189" s="50"/>
      <c r="GN189" s="50"/>
      <c r="GO189" s="50"/>
      <c r="GP189" s="50"/>
      <c r="GQ189" s="50"/>
      <c r="GR189" s="50"/>
      <c r="GS189" s="50"/>
      <c r="GT189" s="50"/>
      <c r="GU189" s="50"/>
      <c r="GV189" s="50"/>
      <c r="GW189" s="50"/>
      <c r="GX189" s="50"/>
      <c r="GY189" s="50"/>
      <c r="GZ189" s="50"/>
      <c r="HA189" s="50"/>
      <c r="HB189" s="50"/>
      <c r="HC189" s="50"/>
      <c r="HD189" s="50"/>
      <c r="HE189" s="50"/>
      <c r="HF189" s="50"/>
      <c r="HG189" s="50"/>
      <c r="HH189" s="50"/>
      <c r="HI189" s="50"/>
      <c r="HJ189" s="50"/>
      <c r="HK189" s="50"/>
      <c r="HL189" s="50"/>
      <c r="HM189" s="50"/>
      <c r="HN189" s="50"/>
      <c r="HO189" s="50"/>
      <c r="HP189" s="50"/>
      <c r="HQ189" s="50"/>
      <c r="HR189" s="50"/>
      <c r="HS189" s="50"/>
      <c r="HT189" s="50"/>
      <c r="HU189" s="50"/>
      <c r="HV189" s="50"/>
      <c r="HW189" s="50"/>
      <c r="HX189" s="50"/>
      <c r="HY189" s="50"/>
      <c r="HZ189" s="50"/>
      <c r="IA189" s="50"/>
      <c r="IB189" s="50"/>
      <c r="IC189" s="50"/>
      <c r="ID189" s="50"/>
      <c r="IE189" s="50"/>
      <c r="IF189" s="50"/>
    </row>
    <row r="190" spans="1:240" x14ac:dyDescent="0.3">
      <c r="A190" s="47" t="s">
        <v>422</v>
      </c>
      <c r="B190" s="80" t="s">
        <v>423</v>
      </c>
      <c r="C190" s="107">
        <f>C191+C192+C193</f>
        <v>0</v>
      </c>
      <c r="D190" s="107">
        <f t="shared" ref="D190:H190" si="65">D191+D192+D193</f>
        <v>22449370</v>
      </c>
      <c r="E190" s="141">
        <f t="shared" si="65"/>
        <v>23632370</v>
      </c>
      <c r="F190" s="141">
        <f t="shared" si="65"/>
        <v>11398830</v>
      </c>
      <c r="G190" s="107">
        <f t="shared" si="65"/>
        <v>11398826</v>
      </c>
      <c r="H190" s="107">
        <f t="shared" si="65"/>
        <v>3410614</v>
      </c>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c r="DA190" s="50"/>
      <c r="DB190" s="50"/>
      <c r="DC190" s="50"/>
      <c r="DD190" s="50"/>
      <c r="DE190" s="50"/>
      <c r="DF190" s="50"/>
      <c r="DG190" s="50"/>
      <c r="DH190" s="50"/>
      <c r="DI190" s="50"/>
      <c r="DJ190" s="50"/>
      <c r="DK190" s="50"/>
      <c r="DL190" s="50"/>
      <c r="DM190" s="50"/>
      <c r="DN190" s="50"/>
      <c r="DO190" s="50"/>
      <c r="DP190" s="50"/>
      <c r="DQ190" s="50"/>
      <c r="DR190" s="50"/>
      <c r="DS190" s="50"/>
      <c r="DT190" s="50"/>
      <c r="DU190" s="50"/>
      <c r="DV190" s="50"/>
      <c r="DW190" s="50"/>
      <c r="DX190" s="50"/>
      <c r="DY190" s="50"/>
      <c r="DZ190" s="50"/>
      <c r="EA190" s="50"/>
      <c r="EB190" s="50"/>
      <c r="EC190" s="50"/>
      <c r="ED190" s="50"/>
      <c r="EE190" s="50"/>
      <c r="EF190" s="50"/>
      <c r="EG190" s="50"/>
      <c r="EH190" s="50"/>
      <c r="EI190" s="50"/>
      <c r="EJ190" s="50"/>
      <c r="EK190" s="50"/>
      <c r="EL190" s="50"/>
      <c r="EM190" s="50"/>
      <c r="EN190" s="50"/>
      <c r="EO190" s="50"/>
      <c r="EP190" s="50"/>
      <c r="EQ190" s="50"/>
      <c r="ER190" s="50"/>
      <c r="ES190" s="50"/>
      <c r="ET190" s="50"/>
      <c r="EU190" s="50"/>
      <c r="EV190" s="50"/>
      <c r="EW190" s="50"/>
      <c r="EX190" s="50"/>
      <c r="EY190" s="50"/>
      <c r="EZ190" s="50"/>
      <c r="FA190" s="50"/>
      <c r="FB190" s="50"/>
      <c r="FC190" s="50"/>
      <c r="FD190" s="50"/>
      <c r="FE190" s="50"/>
      <c r="FF190" s="50"/>
      <c r="FG190" s="50"/>
      <c r="FH190" s="50"/>
      <c r="FI190" s="50"/>
      <c r="FJ190" s="50"/>
      <c r="FK190" s="50"/>
      <c r="FL190" s="50"/>
      <c r="FM190" s="50"/>
      <c r="FN190" s="50"/>
      <c r="FO190" s="50"/>
      <c r="FP190" s="50"/>
      <c r="FQ190" s="50"/>
      <c r="FR190" s="50"/>
      <c r="FS190" s="50"/>
      <c r="FT190" s="50"/>
      <c r="FU190" s="50"/>
      <c r="FV190" s="50"/>
      <c r="FW190" s="50"/>
      <c r="FX190" s="50"/>
      <c r="FY190" s="50"/>
      <c r="FZ190" s="50"/>
      <c r="GA190" s="50"/>
      <c r="GB190" s="50"/>
      <c r="GC190" s="50"/>
      <c r="GD190" s="50"/>
      <c r="GE190" s="50"/>
      <c r="GF190" s="50"/>
      <c r="GG190" s="50"/>
      <c r="GH190" s="50"/>
      <c r="GI190" s="50"/>
      <c r="GJ190" s="50"/>
      <c r="GK190" s="50"/>
      <c r="GL190" s="50"/>
      <c r="GM190" s="50"/>
      <c r="GN190" s="50"/>
      <c r="GO190" s="50"/>
      <c r="GP190" s="50"/>
      <c r="GQ190" s="50"/>
      <c r="GR190" s="50"/>
      <c r="GS190" s="50"/>
      <c r="GT190" s="50"/>
      <c r="GU190" s="50"/>
      <c r="GV190" s="50"/>
      <c r="GW190" s="50"/>
      <c r="GX190" s="50"/>
      <c r="GY190" s="50"/>
      <c r="GZ190" s="50"/>
      <c r="HA190" s="50"/>
      <c r="HB190" s="50"/>
      <c r="HC190" s="50"/>
      <c r="HD190" s="50"/>
      <c r="HE190" s="50"/>
      <c r="HF190" s="50"/>
      <c r="HG190" s="50"/>
      <c r="HH190" s="50"/>
      <c r="HI190" s="50"/>
      <c r="HJ190" s="50"/>
      <c r="HK190" s="50"/>
      <c r="HL190" s="50"/>
      <c r="HM190" s="50"/>
      <c r="HN190" s="50"/>
      <c r="HO190" s="50"/>
      <c r="HP190" s="50"/>
      <c r="HQ190" s="50"/>
      <c r="HR190" s="50"/>
      <c r="HS190" s="50"/>
      <c r="HT190" s="50"/>
      <c r="HU190" s="50"/>
      <c r="HV190" s="50"/>
      <c r="HW190" s="50"/>
      <c r="HX190" s="50"/>
      <c r="HY190" s="50"/>
      <c r="HZ190" s="50"/>
      <c r="IA190" s="50"/>
      <c r="IB190" s="50"/>
      <c r="IC190" s="50"/>
      <c r="ID190" s="50"/>
      <c r="IE190" s="50"/>
      <c r="IF190" s="50"/>
    </row>
    <row r="191" spans="1:240" x14ac:dyDescent="0.3">
      <c r="A191" s="47"/>
      <c r="B191" s="81" t="s">
        <v>368</v>
      </c>
      <c r="C191" s="107"/>
      <c r="D191" s="66">
        <v>22449000</v>
      </c>
      <c r="E191" s="140">
        <v>23632000</v>
      </c>
      <c r="F191" s="140">
        <v>11398460</v>
      </c>
      <c r="G191" s="70">
        <v>11398460</v>
      </c>
      <c r="H191" s="70">
        <v>3410437</v>
      </c>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c r="DP191" s="50"/>
      <c r="DQ191" s="50"/>
      <c r="DR191" s="50"/>
      <c r="DS191" s="50"/>
      <c r="DT191" s="50"/>
      <c r="DU191" s="50"/>
      <c r="DV191" s="50"/>
      <c r="DW191" s="50"/>
      <c r="DX191" s="50"/>
      <c r="DY191" s="50"/>
      <c r="DZ191" s="50"/>
      <c r="EA191" s="50"/>
      <c r="EB191" s="50"/>
      <c r="EC191" s="50"/>
      <c r="ED191" s="50"/>
      <c r="EE191" s="50"/>
      <c r="EF191" s="50"/>
      <c r="EG191" s="50"/>
      <c r="EH191" s="50"/>
      <c r="EI191" s="50"/>
      <c r="EJ191" s="50"/>
      <c r="EK191" s="50"/>
      <c r="EL191" s="50"/>
      <c r="EM191" s="50"/>
      <c r="EN191" s="50"/>
      <c r="EO191" s="50"/>
      <c r="EP191" s="50"/>
      <c r="EQ191" s="50"/>
      <c r="ER191" s="50"/>
      <c r="ES191" s="50"/>
      <c r="ET191" s="50"/>
      <c r="EU191" s="50"/>
      <c r="EV191" s="50"/>
      <c r="EW191" s="50"/>
      <c r="EX191" s="50"/>
      <c r="EY191" s="50"/>
      <c r="EZ191" s="50"/>
      <c r="FA191" s="50"/>
      <c r="FB191" s="50"/>
      <c r="FC191" s="50"/>
      <c r="FD191" s="50"/>
      <c r="FE191" s="50"/>
      <c r="FF191" s="50"/>
      <c r="FG191" s="50"/>
      <c r="FH191" s="50"/>
      <c r="FI191" s="50"/>
      <c r="FJ191" s="50"/>
      <c r="FK191" s="50"/>
      <c r="FL191" s="50"/>
      <c r="FM191" s="50"/>
      <c r="FN191" s="50"/>
      <c r="FO191" s="50"/>
      <c r="FP191" s="50"/>
      <c r="FQ191" s="50"/>
      <c r="FR191" s="50"/>
      <c r="FS191" s="50"/>
      <c r="FT191" s="50"/>
      <c r="FU191" s="50"/>
      <c r="FV191" s="50"/>
      <c r="FW191" s="50"/>
      <c r="FX191" s="50"/>
      <c r="FY191" s="50"/>
      <c r="FZ191" s="50"/>
      <c r="GA191" s="50"/>
      <c r="GB191" s="50"/>
      <c r="GC191" s="50"/>
      <c r="GD191" s="50"/>
      <c r="GE191" s="50"/>
      <c r="GF191" s="50"/>
      <c r="GG191" s="50"/>
      <c r="GH191" s="50"/>
      <c r="GI191" s="50"/>
      <c r="GJ191" s="50"/>
      <c r="GK191" s="50"/>
      <c r="GL191" s="50"/>
      <c r="GM191" s="50"/>
      <c r="GN191" s="50"/>
      <c r="GO191" s="50"/>
      <c r="GP191" s="50"/>
      <c r="GQ191" s="50"/>
      <c r="GR191" s="50"/>
      <c r="GS191" s="50"/>
      <c r="GT191" s="50"/>
      <c r="GU191" s="50"/>
      <c r="GV191" s="50"/>
      <c r="GW191" s="50"/>
      <c r="GX191" s="50"/>
      <c r="GY191" s="50"/>
      <c r="GZ191" s="50"/>
      <c r="HA191" s="50"/>
      <c r="HB191" s="50"/>
      <c r="HC191" s="50"/>
      <c r="HD191" s="50"/>
      <c r="HE191" s="50"/>
      <c r="HF191" s="50"/>
      <c r="HG191" s="50"/>
      <c r="HH191" s="50"/>
      <c r="HI191" s="50"/>
      <c r="HJ191" s="50"/>
      <c r="HK191" s="50"/>
      <c r="HL191" s="50"/>
      <c r="HM191" s="50"/>
      <c r="HN191" s="50"/>
      <c r="HO191" s="50"/>
      <c r="HP191" s="50"/>
      <c r="HQ191" s="50"/>
      <c r="HR191" s="50"/>
      <c r="HS191" s="50"/>
      <c r="HT191" s="50"/>
      <c r="HU191" s="50"/>
      <c r="HV191" s="50"/>
      <c r="HW191" s="50"/>
      <c r="HX191" s="50"/>
      <c r="HY191" s="50"/>
      <c r="HZ191" s="50"/>
      <c r="IA191" s="50"/>
      <c r="IB191" s="50"/>
      <c r="IC191" s="50"/>
      <c r="ID191" s="50"/>
      <c r="IE191" s="50"/>
      <c r="IF191" s="50"/>
    </row>
    <row r="192" spans="1:240" ht="60" x14ac:dyDescent="0.3">
      <c r="A192" s="47"/>
      <c r="B192" s="81" t="s">
        <v>370</v>
      </c>
      <c r="C192" s="107"/>
      <c r="D192" s="66">
        <v>370</v>
      </c>
      <c r="E192" s="140">
        <v>370</v>
      </c>
      <c r="F192" s="140">
        <v>370</v>
      </c>
      <c r="G192" s="70">
        <v>366</v>
      </c>
      <c r="H192" s="70">
        <v>177</v>
      </c>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c r="DA192" s="50"/>
      <c r="DB192" s="50"/>
      <c r="DC192" s="50"/>
      <c r="DD192" s="50"/>
      <c r="DE192" s="50"/>
      <c r="DF192" s="50"/>
      <c r="DG192" s="50"/>
      <c r="DH192" s="50"/>
      <c r="DI192" s="50"/>
      <c r="DJ192" s="50"/>
      <c r="DK192" s="50"/>
      <c r="DL192" s="50"/>
      <c r="DM192" s="50"/>
      <c r="DN192" s="50"/>
      <c r="DO192" s="50"/>
      <c r="DP192" s="50"/>
      <c r="DQ192" s="50"/>
      <c r="DR192" s="50"/>
      <c r="DS192" s="50"/>
      <c r="DT192" s="50"/>
      <c r="DU192" s="50"/>
      <c r="DV192" s="50"/>
      <c r="DW192" s="50"/>
      <c r="DX192" s="50"/>
      <c r="DY192" s="50"/>
      <c r="DZ192" s="50"/>
      <c r="EA192" s="50"/>
      <c r="EB192" s="50"/>
      <c r="EC192" s="50"/>
      <c r="ED192" s="50"/>
      <c r="EE192" s="50"/>
      <c r="EF192" s="50"/>
      <c r="EG192" s="50"/>
      <c r="EH192" s="50"/>
      <c r="EI192" s="50"/>
      <c r="EJ192" s="50"/>
      <c r="EK192" s="50"/>
      <c r="EL192" s="50"/>
      <c r="EM192" s="50"/>
      <c r="EN192" s="50"/>
      <c r="EO192" s="50"/>
      <c r="EP192" s="50"/>
      <c r="EQ192" s="50"/>
      <c r="ER192" s="50"/>
      <c r="ES192" s="50"/>
      <c r="ET192" s="50"/>
      <c r="EU192" s="50"/>
      <c r="EV192" s="50"/>
      <c r="EW192" s="50"/>
      <c r="EX192" s="50"/>
      <c r="EY192" s="50"/>
      <c r="EZ192" s="50"/>
      <c r="FA192" s="50"/>
      <c r="FB192" s="50"/>
      <c r="FC192" s="50"/>
      <c r="FD192" s="50"/>
      <c r="FE192" s="50"/>
      <c r="FF192" s="50"/>
      <c r="FG192" s="50"/>
      <c r="FH192" s="50"/>
      <c r="FI192" s="50"/>
      <c r="FJ192" s="50"/>
      <c r="FK192" s="50"/>
      <c r="FL192" s="50"/>
      <c r="FM192" s="50"/>
      <c r="FN192" s="50"/>
      <c r="FO192" s="50"/>
      <c r="FP192" s="50"/>
      <c r="FQ192" s="50"/>
      <c r="FR192" s="50"/>
      <c r="FS192" s="50"/>
      <c r="FT192" s="50"/>
      <c r="FU192" s="50"/>
      <c r="FV192" s="50"/>
      <c r="FW192" s="50"/>
      <c r="FX192" s="50"/>
      <c r="FY192" s="50"/>
      <c r="FZ192" s="50"/>
      <c r="GA192" s="50"/>
      <c r="GB192" s="50"/>
      <c r="GC192" s="50"/>
      <c r="GD192" s="50"/>
      <c r="GE192" s="50"/>
      <c r="GF192" s="50"/>
      <c r="GG192" s="50"/>
      <c r="GH192" s="50"/>
      <c r="GI192" s="50"/>
      <c r="GJ192" s="50"/>
      <c r="GK192" s="50"/>
      <c r="GL192" s="50"/>
      <c r="GM192" s="50"/>
      <c r="GN192" s="50"/>
      <c r="GO192" s="50"/>
      <c r="GP192" s="50"/>
      <c r="GQ192" s="50"/>
      <c r="GR192" s="50"/>
      <c r="GS192" s="50"/>
      <c r="GT192" s="50"/>
      <c r="GU192" s="50"/>
      <c r="GV192" s="50"/>
      <c r="GW192" s="50"/>
      <c r="GX192" s="50"/>
      <c r="GY192" s="50"/>
      <c r="GZ192" s="50"/>
      <c r="HA192" s="50"/>
      <c r="HB192" s="50"/>
      <c r="HC192" s="50"/>
      <c r="HD192" s="50"/>
      <c r="HE192" s="50"/>
      <c r="HF192" s="50"/>
      <c r="HG192" s="50"/>
      <c r="HH192" s="50"/>
      <c r="HI192" s="50"/>
      <c r="HJ192" s="50"/>
      <c r="HK192" s="50"/>
      <c r="HL192" s="50"/>
      <c r="HM192" s="50"/>
      <c r="HN192" s="50"/>
      <c r="HO192" s="50"/>
      <c r="HP192" s="50"/>
      <c r="HQ192" s="50"/>
      <c r="HR192" s="50"/>
      <c r="HS192" s="50"/>
      <c r="HT192" s="50"/>
      <c r="HU192" s="50"/>
      <c r="HV192" s="50"/>
      <c r="HW192" s="50"/>
      <c r="HX192" s="50"/>
      <c r="HY192" s="50"/>
      <c r="HZ192" s="50"/>
      <c r="IA192" s="50"/>
      <c r="IB192" s="50"/>
      <c r="IC192" s="50"/>
      <c r="ID192" s="50"/>
      <c r="IE192" s="50"/>
      <c r="IF192" s="50"/>
    </row>
    <row r="193" spans="1:240" ht="30" x14ac:dyDescent="0.3">
      <c r="A193" s="47"/>
      <c r="B193" s="81" t="s">
        <v>510</v>
      </c>
      <c r="C193" s="107"/>
      <c r="D193" s="66">
        <v>0</v>
      </c>
      <c r="E193" s="140">
        <v>0</v>
      </c>
      <c r="F193" s="140">
        <v>0</v>
      </c>
      <c r="G193" s="70">
        <v>0</v>
      </c>
      <c r="H193" s="70">
        <v>0</v>
      </c>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c r="DA193" s="50"/>
      <c r="DB193" s="50"/>
      <c r="DC193" s="50"/>
      <c r="DD193" s="50"/>
      <c r="DE193" s="50"/>
      <c r="DF193" s="50"/>
      <c r="DG193" s="50"/>
      <c r="DH193" s="50"/>
      <c r="DI193" s="50"/>
      <c r="DJ193" s="50"/>
      <c r="DK193" s="50"/>
      <c r="DL193" s="50"/>
      <c r="DM193" s="50"/>
      <c r="DN193" s="50"/>
      <c r="DO193" s="50"/>
      <c r="DP193" s="50"/>
      <c r="DQ193" s="50"/>
      <c r="DR193" s="50"/>
      <c r="DS193" s="50"/>
      <c r="DT193" s="50"/>
      <c r="DU193" s="50"/>
      <c r="DV193" s="50"/>
      <c r="DW193" s="50"/>
      <c r="DX193" s="50"/>
      <c r="DY193" s="50"/>
      <c r="DZ193" s="50"/>
      <c r="EA193" s="50"/>
      <c r="EB193" s="50"/>
      <c r="EC193" s="50"/>
      <c r="ED193" s="50"/>
      <c r="EE193" s="50"/>
      <c r="EF193" s="50"/>
      <c r="EG193" s="50"/>
      <c r="EH193" s="50"/>
      <c r="EI193" s="50"/>
      <c r="EJ193" s="50"/>
      <c r="EK193" s="50"/>
      <c r="EL193" s="50"/>
      <c r="EM193" s="50"/>
      <c r="EN193" s="50"/>
      <c r="EO193" s="50"/>
      <c r="EP193" s="50"/>
      <c r="EQ193" s="50"/>
      <c r="ER193" s="50"/>
      <c r="ES193" s="50"/>
      <c r="ET193" s="50"/>
      <c r="EU193" s="50"/>
      <c r="EV193" s="50"/>
      <c r="EW193" s="50"/>
      <c r="EX193" s="50"/>
      <c r="EY193" s="50"/>
      <c r="EZ193" s="50"/>
      <c r="FA193" s="50"/>
      <c r="FB193" s="50"/>
      <c r="FC193" s="50"/>
      <c r="FD193" s="50"/>
      <c r="FE193" s="50"/>
      <c r="FF193" s="50"/>
      <c r="FG193" s="50"/>
      <c r="FH193" s="50"/>
      <c r="FI193" s="50"/>
      <c r="FJ193" s="50"/>
      <c r="FK193" s="50"/>
      <c r="FL193" s="50"/>
      <c r="FM193" s="50"/>
      <c r="FN193" s="50"/>
      <c r="FO193" s="50"/>
      <c r="FP193" s="50"/>
      <c r="FQ193" s="50"/>
      <c r="FR193" s="50"/>
      <c r="FS193" s="50"/>
      <c r="FT193" s="50"/>
      <c r="FU193" s="50"/>
      <c r="FV193" s="50"/>
      <c r="FW193" s="50"/>
      <c r="FX193" s="50"/>
      <c r="FY193" s="50"/>
      <c r="FZ193" s="50"/>
      <c r="GA193" s="50"/>
      <c r="GB193" s="50"/>
      <c r="GC193" s="50"/>
      <c r="GD193" s="50"/>
      <c r="GE193" s="50"/>
      <c r="GF193" s="50"/>
      <c r="GG193" s="50"/>
      <c r="GH193" s="50"/>
      <c r="GI193" s="50"/>
      <c r="GJ193" s="50"/>
      <c r="GK193" s="50"/>
      <c r="GL193" s="50"/>
      <c r="GM193" s="50"/>
      <c r="GN193" s="50"/>
      <c r="GO193" s="50"/>
      <c r="GP193" s="50"/>
      <c r="GQ193" s="50"/>
      <c r="GR193" s="50"/>
      <c r="GS193" s="50"/>
      <c r="GT193" s="50"/>
      <c r="GU193" s="50"/>
      <c r="GV193" s="50"/>
      <c r="GW193" s="50"/>
      <c r="GX193" s="50"/>
      <c r="GY193" s="50"/>
      <c r="GZ193" s="50"/>
      <c r="HA193" s="50"/>
      <c r="HB193" s="50"/>
      <c r="HC193" s="50"/>
      <c r="HD193" s="50"/>
      <c r="HE193" s="50"/>
      <c r="HF193" s="50"/>
      <c r="HG193" s="50"/>
      <c r="HH193" s="50"/>
      <c r="HI193" s="50"/>
      <c r="HJ193" s="50"/>
      <c r="HK193" s="50"/>
      <c r="HL193" s="50"/>
      <c r="HM193" s="50"/>
      <c r="HN193" s="50"/>
      <c r="HO193" s="50"/>
      <c r="HP193" s="50"/>
      <c r="HQ193" s="50"/>
      <c r="HR193" s="50"/>
      <c r="HS193" s="50"/>
      <c r="HT193" s="50"/>
      <c r="HU193" s="50"/>
      <c r="HV193" s="50"/>
      <c r="HW193" s="50"/>
      <c r="HX193" s="50"/>
      <c r="HY193" s="50"/>
      <c r="HZ193" s="50"/>
      <c r="IA193" s="50"/>
      <c r="IB193" s="50"/>
      <c r="IC193" s="50"/>
      <c r="ID193" s="50"/>
      <c r="IE193" s="50"/>
      <c r="IF193" s="50"/>
    </row>
    <row r="194" spans="1:240" x14ac:dyDescent="0.3">
      <c r="A194" s="47"/>
      <c r="B194" s="56" t="s">
        <v>361</v>
      </c>
      <c r="C194" s="107"/>
      <c r="D194" s="66">
        <v>0</v>
      </c>
      <c r="E194" s="140">
        <v>0</v>
      </c>
      <c r="F194" s="140">
        <v>0</v>
      </c>
      <c r="G194" s="79">
        <v>-233</v>
      </c>
      <c r="H194" s="79">
        <v>-233</v>
      </c>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IF194" s="50"/>
    </row>
    <row r="195" spans="1:240" x14ac:dyDescent="0.3">
      <c r="A195" s="47" t="s">
        <v>424</v>
      </c>
      <c r="B195" s="82" t="s">
        <v>425</v>
      </c>
      <c r="C195" s="107">
        <f t="shared" ref="C195:H195" si="66">+C196+C197+C198</f>
        <v>0</v>
      </c>
      <c r="D195" s="107">
        <f t="shared" si="66"/>
        <v>3541830</v>
      </c>
      <c r="E195" s="141">
        <f t="shared" si="66"/>
        <v>3526830</v>
      </c>
      <c r="F195" s="141">
        <f t="shared" si="66"/>
        <v>1820490</v>
      </c>
      <c r="G195" s="107">
        <f t="shared" si="66"/>
        <v>1810763</v>
      </c>
      <c r="H195" s="107">
        <f t="shared" si="66"/>
        <v>607046</v>
      </c>
      <c r="HA195" s="50"/>
    </row>
    <row r="196" spans="1:240" x14ac:dyDescent="0.3">
      <c r="A196" s="47"/>
      <c r="B196" s="78" t="s">
        <v>416</v>
      </c>
      <c r="C196" s="107"/>
      <c r="D196" s="66">
        <v>3378000</v>
      </c>
      <c r="E196" s="140">
        <v>3363000</v>
      </c>
      <c r="F196" s="140">
        <v>1656660</v>
      </c>
      <c r="G196" s="55">
        <v>1646939</v>
      </c>
      <c r="H196" s="55">
        <v>546148</v>
      </c>
      <c r="HA196" s="50"/>
    </row>
    <row r="197" spans="1:240" ht="30" x14ac:dyDescent="0.3">
      <c r="A197" s="47"/>
      <c r="B197" s="78" t="s">
        <v>426</v>
      </c>
      <c r="C197" s="107"/>
      <c r="D197" s="66">
        <v>0</v>
      </c>
      <c r="E197" s="140">
        <v>0</v>
      </c>
      <c r="F197" s="140">
        <v>0</v>
      </c>
      <c r="G197" s="55">
        <v>0</v>
      </c>
      <c r="H197" s="55">
        <v>0</v>
      </c>
      <c r="HA197" s="50"/>
    </row>
    <row r="198" spans="1:240" ht="60" x14ac:dyDescent="0.3">
      <c r="A198" s="47"/>
      <c r="B198" s="78" t="s">
        <v>370</v>
      </c>
      <c r="C198" s="107"/>
      <c r="D198" s="66">
        <v>163830</v>
      </c>
      <c r="E198" s="140">
        <v>163830</v>
      </c>
      <c r="F198" s="140">
        <v>163830</v>
      </c>
      <c r="G198" s="55">
        <v>163824</v>
      </c>
      <c r="H198" s="55">
        <v>60898</v>
      </c>
    </row>
    <row r="199" spans="1:240" x14ac:dyDescent="0.3">
      <c r="A199" s="47"/>
      <c r="B199" s="56" t="s">
        <v>361</v>
      </c>
      <c r="C199" s="107"/>
      <c r="D199" s="66">
        <v>0</v>
      </c>
      <c r="E199" s="140">
        <v>0</v>
      </c>
      <c r="F199" s="140">
        <v>0</v>
      </c>
      <c r="G199" s="55">
        <v>0</v>
      </c>
      <c r="H199" s="55">
        <v>0</v>
      </c>
    </row>
    <row r="200" spans="1:240" x14ac:dyDescent="0.3">
      <c r="A200" s="47" t="s">
        <v>427</v>
      </c>
      <c r="B200" s="82" t="s">
        <v>428</v>
      </c>
      <c r="C200" s="105">
        <f>+C201+C202+C206+C209+C203+C210</f>
        <v>0</v>
      </c>
      <c r="D200" s="105">
        <f t="shared" ref="D200:H200" si="67">+D201+D202+D206+D209+D203+D210</f>
        <v>12504460</v>
      </c>
      <c r="E200" s="138">
        <f t="shared" si="67"/>
        <v>13033900</v>
      </c>
      <c r="F200" s="138">
        <f t="shared" si="67"/>
        <v>7251860</v>
      </c>
      <c r="G200" s="105">
        <f t="shared" si="67"/>
        <v>6793116</v>
      </c>
      <c r="H200" s="105">
        <f t="shared" si="67"/>
        <v>2303603</v>
      </c>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c r="DA200" s="50"/>
      <c r="DB200" s="50"/>
      <c r="DC200" s="50"/>
      <c r="DD200" s="50"/>
      <c r="DE200" s="50"/>
      <c r="DF200" s="50"/>
      <c r="DG200" s="50"/>
      <c r="DH200" s="50"/>
      <c r="DI200" s="50"/>
      <c r="DJ200" s="50"/>
      <c r="DK200" s="50"/>
      <c r="DL200" s="50"/>
      <c r="DM200" s="50"/>
      <c r="DN200" s="50"/>
      <c r="DO200" s="50"/>
      <c r="DP200" s="50"/>
      <c r="DQ200" s="50"/>
      <c r="DR200" s="50"/>
      <c r="DS200" s="50"/>
      <c r="DT200" s="50"/>
      <c r="DU200" s="50"/>
      <c r="DV200" s="50"/>
      <c r="DW200" s="50"/>
      <c r="DX200" s="50"/>
      <c r="DY200" s="50"/>
      <c r="DZ200" s="50"/>
      <c r="EA200" s="50"/>
      <c r="EB200" s="50"/>
      <c r="EC200" s="50"/>
      <c r="ED200" s="50"/>
      <c r="EE200" s="50"/>
      <c r="EF200" s="50"/>
      <c r="EG200" s="50"/>
      <c r="EH200" s="50"/>
      <c r="EI200" s="50"/>
      <c r="EJ200" s="50"/>
      <c r="EK200" s="50"/>
      <c r="EL200" s="50"/>
      <c r="EM200" s="50"/>
      <c r="EN200" s="50"/>
      <c r="EO200" s="50"/>
      <c r="EP200" s="50"/>
      <c r="EQ200" s="50"/>
      <c r="ER200" s="50"/>
      <c r="ES200" s="50"/>
      <c r="ET200" s="50"/>
      <c r="EU200" s="50"/>
      <c r="EV200" s="50"/>
      <c r="EW200" s="50"/>
      <c r="EX200" s="50"/>
      <c r="EY200" s="50"/>
      <c r="EZ200" s="50"/>
      <c r="FA200" s="50"/>
      <c r="FB200" s="50"/>
      <c r="FC200" s="50"/>
      <c r="FD200" s="50"/>
      <c r="FE200" s="50"/>
      <c r="FF200" s="50"/>
      <c r="FG200" s="50"/>
      <c r="FH200" s="50"/>
      <c r="FI200" s="50"/>
      <c r="FJ200" s="50"/>
      <c r="FK200" s="50"/>
      <c r="FL200" s="50"/>
      <c r="FM200" s="50"/>
      <c r="FN200" s="50"/>
      <c r="FO200" s="50"/>
      <c r="FP200" s="50"/>
      <c r="FQ200" s="50"/>
      <c r="FR200" s="50"/>
      <c r="FS200" s="50"/>
      <c r="FT200" s="50"/>
      <c r="FU200" s="50"/>
      <c r="FV200" s="50"/>
      <c r="FW200" s="50"/>
      <c r="FX200" s="50"/>
      <c r="FY200" s="50"/>
      <c r="FZ200" s="50"/>
      <c r="GA200" s="50"/>
      <c r="GB200" s="50"/>
      <c r="GC200" s="50"/>
      <c r="GD200" s="50"/>
      <c r="GE200" s="50"/>
      <c r="GF200" s="50"/>
      <c r="GG200" s="50"/>
      <c r="GH200" s="50"/>
      <c r="GI200" s="50"/>
      <c r="GJ200" s="50"/>
      <c r="GK200" s="50"/>
      <c r="GL200" s="50"/>
      <c r="GM200" s="50"/>
      <c r="GN200" s="50"/>
      <c r="GO200" s="50"/>
      <c r="GP200" s="50"/>
      <c r="GQ200" s="50"/>
      <c r="GR200" s="50"/>
      <c r="GS200" s="50"/>
      <c r="GT200" s="50"/>
      <c r="GU200" s="50"/>
      <c r="GV200" s="50"/>
      <c r="GW200" s="50"/>
      <c r="GX200" s="50"/>
      <c r="GY200" s="50"/>
      <c r="GZ200" s="50"/>
    </row>
    <row r="201" spans="1:240" x14ac:dyDescent="0.3">
      <c r="A201" s="47"/>
      <c r="B201" s="54" t="s">
        <v>429</v>
      </c>
      <c r="C201" s="107"/>
      <c r="D201" s="66">
        <v>12451210</v>
      </c>
      <c r="E201" s="140">
        <v>12977210</v>
      </c>
      <c r="F201" s="140">
        <v>7222140</v>
      </c>
      <c r="G201" s="55">
        <v>6763420</v>
      </c>
      <c r="H201" s="55">
        <v>2293930</v>
      </c>
    </row>
    <row r="202" spans="1:240" ht="60" x14ac:dyDescent="0.3">
      <c r="A202" s="47"/>
      <c r="B202" s="54" t="s">
        <v>370</v>
      </c>
      <c r="C202" s="107"/>
      <c r="D202" s="66">
        <v>570</v>
      </c>
      <c r="E202" s="140">
        <v>570</v>
      </c>
      <c r="F202" s="140">
        <v>570</v>
      </c>
      <c r="G202" s="55">
        <v>550</v>
      </c>
      <c r="H202" s="55">
        <v>135</v>
      </c>
    </row>
    <row r="203" spans="1:240" x14ac:dyDescent="0.3">
      <c r="A203" s="47"/>
      <c r="B203" s="54" t="s">
        <v>430</v>
      </c>
      <c r="C203" s="107">
        <f t="shared" ref="C203:H203" si="68">C204+C205</f>
        <v>0</v>
      </c>
      <c r="D203" s="107">
        <f t="shared" si="68"/>
        <v>0</v>
      </c>
      <c r="E203" s="141">
        <f t="shared" si="68"/>
        <v>0</v>
      </c>
      <c r="F203" s="141">
        <f t="shared" si="68"/>
        <v>0</v>
      </c>
      <c r="G203" s="107">
        <f t="shared" si="68"/>
        <v>0</v>
      </c>
      <c r="H203" s="107">
        <f t="shared" si="68"/>
        <v>0</v>
      </c>
    </row>
    <row r="204" spans="1:240" x14ac:dyDescent="0.3">
      <c r="A204" s="47"/>
      <c r="B204" s="54" t="s">
        <v>368</v>
      </c>
      <c r="C204" s="107"/>
      <c r="D204" s="66">
        <v>0</v>
      </c>
      <c r="E204" s="140">
        <v>0</v>
      </c>
      <c r="F204" s="140">
        <v>0</v>
      </c>
      <c r="G204" s="55">
        <v>0</v>
      </c>
      <c r="H204" s="55">
        <v>0</v>
      </c>
    </row>
    <row r="205" spans="1:240" ht="60" x14ac:dyDescent="0.3">
      <c r="A205" s="47"/>
      <c r="B205" s="54" t="s">
        <v>370</v>
      </c>
      <c r="C205" s="107"/>
      <c r="D205" s="66">
        <v>0</v>
      </c>
      <c r="E205" s="140">
        <v>0</v>
      </c>
      <c r="F205" s="140">
        <v>0</v>
      </c>
      <c r="G205" s="55">
        <v>0</v>
      </c>
      <c r="H205" s="55">
        <v>0</v>
      </c>
    </row>
    <row r="206" spans="1:240" ht="30" x14ac:dyDescent="0.3">
      <c r="A206" s="47"/>
      <c r="B206" s="67" t="s">
        <v>431</v>
      </c>
      <c r="C206" s="107">
        <f t="shared" ref="C206:H206" si="69">C207+C208</f>
        <v>0</v>
      </c>
      <c r="D206" s="107">
        <f t="shared" si="69"/>
        <v>52680</v>
      </c>
      <c r="E206" s="141">
        <f t="shared" si="69"/>
        <v>56120</v>
      </c>
      <c r="F206" s="141">
        <f t="shared" si="69"/>
        <v>29150</v>
      </c>
      <c r="G206" s="107">
        <f t="shared" si="69"/>
        <v>29146</v>
      </c>
      <c r="H206" s="107">
        <f t="shared" si="69"/>
        <v>9538</v>
      </c>
    </row>
    <row r="207" spans="1:240" x14ac:dyDescent="0.3">
      <c r="A207" s="53"/>
      <c r="B207" s="54" t="s">
        <v>368</v>
      </c>
      <c r="C207" s="107"/>
      <c r="D207" s="66">
        <v>52680</v>
      </c>
      <c r="E207" s="140">
        <v>56120</v>
      </c>
      <c r="F207" s="140">
        <v>29150</v>
      </c>
      <c r="G207" s="55">
        <v>29146</v>
      </c>
      <c r="H207" s="55">
        <v>9538</v>
      </c>
    </row>
    <row r="208" spans="1:240" ht="60" x14ac:dyDescent="0.3">
      <c r="A208" s="53"/>
      <c r="B208" s="54" t="s">
        <v>370</v>
      </c>
      <c r="C208" s="107"/>
      <c r="D208" s="66">
        <v>0</v>
      </c>
      <c r="E208" s="140">
        <v>0</v>
      </c>
      <c r="F208" s="140">
        <v>0</v>
      </c>
      <c r="G208" s="55">
        <v>0</v>
      </c>
      <c r="H208" s="55">
        <v>0</v>
      </c>
      <c r="IF208" s="50"/>
    </row>
    <row r="209" spans="1:240" ht="30" x14ac:dyDescent="0.3">
      <c r="A209" s="47"/>
      <c r="B209" s="54" t="s">
        <v>432</v>
      </c>
      <c r="C209" s="107"/>
      <c r="D209" s="66">
        <v>0</v>
      </c>
      <c r="E209" s="140">
        <v>0</v>
      </c>
      <c r="F209" s="140">
        <v>0</v>
      </c>
      <c r="G209" s="55">
        <v>0</v>
      </c>
      <c r="H209" s="55">
        <v>0</v>
      </c>
      <c r="IF209" s="50"/>
    </row>
    <row r="210" spans="1:240" x14ac:dyDescent="0.3">
      <c r="A210" s="53"/>
      <c r="B210" s="54" t="s">
        <v>511</v>
      </c>
      <c r="C210" s="107"/>
      <c r="D210" s="66">
        <v>0</v>
      </c>
      <c r="E210" s="140">
        <v>0</v>
      </c>
      <c r="F210" s="140">
        <v>0</v>
      </c>
      <c r="G210" s="55">
        <v>0</v>
      </c>
      <c r="H210" s="55">
        <v>0</v>
      </c>
    </row>
    <row r="211" spans="1:240" x14ac:dyDescent="0.3">
      <c r="A211" s="53"/>
      <c r="B211" s="56" t="s">
        <v>361</v>
      </c>
      <c r="C211" s="107"/>
      <c r="D211" s="66">
        <v>0</v>
      </c>
      <c r="E211" s="140">
        <v>0</v>
      </c>
      <c r="F211" s="140">
        <v>0</v>
      </c>
      <c r="G211" s="55">
        <v>-1180</v>
      </c>
      <c r="H211" s="55">
        <v>-1180</v>
      </c>
    </row>
    <row r="212" spans="1:240" ht="16.5" customHeight="1" x14ac:dyDescent="0.3">
      <c r="A212" s="53" t="s">
        <v>433</v>
      </c>
      <c r="B212" s="82" t="s">
        <v>434</v>
      </c>
      <c r="C212" s="107">
        <f>+C213+C214+C215</f>
        <v>0</v>
      </c>
      <c r="D212" s="107">
        <f t="shared" ref="D212:H212" si="70">+D213+D214+D215</f>
        <v>972000</v>
      </c>
      <c r="E212" s="141">
        <f t="shared" si="70"/>
        <v>972000</v>
      </c>
      <c r="F212" s="141">
        <f t="shared" si="70"/>
        <v>498350</v>
      </c>
      <c r="G212" s="107">
        <f t="shared" si="70"/>
        <v>467812</v>
      </c>
      <c r="H212" s="107">
        <f t="shared" si="70"/>
        <v>143812</v>
      </c>
    </row>
    <row r="213" spans="1:240" x14ac:dyDescent="0.3">
      <c r="A213" s="53"/>
      <c r="B213" s="78" t="s">
        <v>416</v>
      </c>
      <c r="C213" s="107"/>
      <c r="D213" s="66">
        <v>972000</v>
      </c>
      <c r="E213" s="140">
        <v>972000</v>
      </c>
      <c r="F213" s="140">
        <v>498350</v>
      </c>
      <c r="G213" s="55">
        <v>467812</v>
      </c>
      <c r="H213" s="55">
        <v>143812</v>
      </c>
    </row>
    <row r="214" spans="1:240" ht="30" x14ac:dyDescent="0.3">
      <c r="A214" s="53"/>
      <c r="B214" s="78" t="s">
        <v>426</v>
      </c>
      <c r="C214" s="107"/>
      <c r="D214" s="66">
        <v>0</v>
      </c>
      <c r="E214" s="140">
        <v>0</v>
      </c>
      <c r="F214" s="140">
        <v>0</v>
      </c>
      <c r="G214" s="55">
        <v>0</v>
      </c>
      <c r="H214" s="55">
        <v>0</v>
      </c>
    </row>
    <row r="215" spans="1:240" ht="60" x14ac:dyDescent="0.3">
      <c r="A215" s="53"/>
      <c r="B215" s="78" t="s">
        <v>370</v>
      </c>
      <c r="C215" s="107"/>
      <c r="D215" s="66">
        <v>0</v>
      </c>
      <c r="E215" s="140">
        <v>0</v>
      </c>
      <c r="F215" s="140">
        <v>0</v>
      </c>
      <c r="G215" s="55">
        <v>0</v>
      </c>
      <c r="H215" s="55">
        <v>0</v>
      </c>
    </row>
    <row r="216" spans="1:240" x14ac:dyDescent="0.3">
      <c r="A216" s="53"/>
      <c r="B216" s="56" t="s">
        <v>361</v>
      </c>
      <c r="C216" s="107"/>
      <c r="D216" s="66">
        <v>0</v>
      </c>
      <c r="E216" s="140">
        <v>0</v>
      </c>
      <c r="F216" s="140">
        <v>0</v>
      </c>
      <c r="G216" s="55"/>
      <c r="H216" s="55"/>
    </row>
    <row r="217" spans="1:240" x14ac:dyDescent="0.3">
      <c r="A217" s="53" t="s">
        <v>435</v>
      </c>
      <c r="B217" s="51" t="s">
        <v>436</v>
      </c>
      <c r="C217" s="107">
        <f t="shared" ref="C217:H217" si="71">C218+C219</f>
        <v>0</v>
      </c>
      <c r="D217" s="107">
        <f t="shared" si="71"/>
        <v>960000</v>
      </c>
      <c r="E217" s="141">
        <f t="shared" si="71"/>
        <v>960000</v>
      </c>
      <c r="F217" s="141">
        <f t="shared" si="71"/>
        <v>480000</v>
      </c>
      <c r="G217" s="107">
        <f t="shared" si="71"/>
        <v>480000</v>
      </c>
      <c r="H217" s="107">
        <f t="shared" si="71"/>
        <v>160000</v>
      </c>
    </row>
    <row r="218" spans="1:240" x14ac:dyDescent="0.3">
      <c r="A218" s="53"/>
      <c r="B218" s="84" t="s">
        <v>368</v>
      </c>
      <c r="C218" s="107"/>
      <c r="D218" s="66">
        <v>960000</v>
      </c>
      <c r="E218" s="140">
        <v>960000</v>
      </c>
      <c r="F218" s="140">
        <v>480000</v>
      </c>
      <c r="G218" s="70">
        <v>480000</v>
      </c>
      <c r="H218" s="70">
        <v>160000</v>
      </c>
    </row>
    <row r="219" spans="1:240" ht="60" x14ac:dyDescent="0.3">
      <c r="A219" s="53"/>
      <c r="B219" s="84" t="s">
        <v>370</v>
      </c>
      <c r="C219" s="107"/>
      <c r="D219" s="66">
        <v>0</v>
      </c>
      <c r="E219" s="140">
        <v>0</v>
      </c>
      <c r="F219" s="140">
        <v>0</v>
      </c>
      <c r="G219" s="70">
        <v>0</v>
      </c>
      <c r="H219" s="70">
        <v>0</v>
      </c>
    </row>
    <row r="220" spans="1:240" x14ac:dyDescent="0.3">
      <c r="A220" s="53"/>
      <c r="B220" s="56" t="s">
        <v>361</v>
      </c>
      <c r="C220" s="107"/>
      <c r="D220" s="66">
        <v>0</v>
      </c>
      <c r="E220" s="140">
        <v>0</v>
      </c>
      <c r="F220" s="140">
        <v>0</v>
      </c>
      <c r="G220" s="70">
        <v>-3062</v>
      </c>
      <c r="H220" s="70">
        <v>-3062</v>
      </c>
    </row>
    <row r="221" spans="1:240" x14ac:dyDescent="0.3">
      <c r="A221" s="53" t="s">
        <v>437</v>
      </c>
      <c r="B221" s="51" t="s">
        <v>438</v>
      </c>
      <c r="C221" s="106">
        <f>+C222+C240</f>
        <v>0</v>
      </c>
      <c r="D221" s="106">
        <f t="shared" ref="D221:H221" si="72">+D222+D240</f>
        <v>149798130</v>
      </c>
      <c r="E221" s="139">
        <f t="shared" si="72"/>
        <v>146753080</v>
      </c>
      <c r="F221" s="139">
        <f t="shared" si="72"/>
        <v>72120570</v>
      </c>
      <c r="G221" s="106">
        <f t="shared" si="72"/>
        <v>70237272</v>
      </c>
      <c r="H221" s="106">
        <f t="shared" si="72"/>
        <v>24236462</v>
      </c>
    </row>
    <row r="222" spans="1:240" x14ac:dyDescent="0.3">
      <c r="A222" s="53" t="s">
        <v>439</v>
      </c>
      <c r="B222" s="51" t="s">
        <v>440</v>
      </c>
      <c r="C222" s="107">
        <f>C223+C226+C227+C228+C229+C232+C235+C238</f>
        <v>0</v>
      </c>
      <c r="D222" s="107">
        <f t="shared" ref="D222:H222" si="73">D223+D226+D227+D228+D229+D232+D235+D238</f>
        <v>149798130</v>
      </c>
      <c r="E222" s="141">
        <f t="shared" si="73"/>
        <v>146753080</v>
      </c>
      <c r="F222" s="141">
        <f t="shared" si="73"/>
        <v>72120570</v>
      </c>
      <c r="G222" s="107">
        <f t="shared" si="73"/>
        <v>70237272</v>
      </c>
      <c r="H222" s="107">
        <f t="shared" si="73"/>
        <v>24236462</v>
      </c>
      <c r="J222" s="147"/>
    </row>
    <row r="223" spans="1:240" x14ac:dyDescent="0.3">
      <c r="A223" s="53"/>
      <c r="B223" s="54" t="s">
        <v>515</v>
      </c>
      <c r="C223" s="107">
        <f>C224+C225</f>
        <v>0</v>
      </c>
      <c r="D223" s="107">
        <v>140617900</v>
      </c>
      <c r="E223" s="141">
        <v>137427900</v>
      </c>
      <c r="F223" s="141">
        <v>67831190</v>
      </c>
      <c r="G223" s="107">
        <f t="shared" ref="G223:H223" si="74">G224+G225</f>
        <v>67213290</v>
      </c>
      <c r="H223" s="107">
        <f t="shared" si="74"/>
        <v>23891290</v>
      </c>
      <c r="J223" s="147"/>
    </row>
    <row r="224" spans="1:240" x14ac:dyDescent="0.3">
      <c r="A224" s="53"/>
      <c r="B224" s="113" t="s">
        <v>516</v>
      </c>
      <c r="C224" s="107"/>
      <c r="D224" s="66"/>
      <c r="E224" s="140"/>
      <c r="F224" s="140"/>
      <c r="G224" s="55">
        <v>60111752</v>
      </c>
      <c r="H224" s="55">
        <v>21210298</v>
      </c>
      <c r="J224" s="147"/>
    </row>
    <row r="225" spans="1:10" x14ac:dyDescent="0.3">
      <c r="A225" s="53"/>
      <c r="B225" s="113" t="s">
        <v>517</v>
      </c>
      <c r="C225" s="107"/>
      <c r="D225" s="66"/>
      <c r="E225" s="140"/>
      <c r="F225" s="140"/>
      <c r="G225" s="55">
        <v>7101538</v>
      </c>
      <c r="H225" s="55">
        <v>2680992</v>
      </c>
      <c r="J225" s="147"/>
    </row>
    <row r="226" spans="1:10" ht="60" x14ac:dyDescent="0.3">
      <c r="A226" s="53"/>
      <c r="B226" s="54" t="s">
        <v>370</v>
      </c>
      <c r="C226" s="107"/>
      <c r="D226" s="66">
        <v>108420</v>
      </c>
      <c r="E226" s="140">
        <v>108420</v>
      </c>
      <c r="F226" s="140">
        <v>108420</v>
      </c>
      <c r="G226" s="55">
        <v>108402</v>
      </c>
      <c r="H226" s="55">
        <v>41122</v>
      </c>
    </row>
    <row r="227" spans="1:10" ht="30" x14ac:dyDescent="0.3">
      <c r="A227" s="53"/>
      <c r="B227" s="54" t="s">
        <v>444</v>
      </c>
      <c r="C227" s="107"/>
      <c r="D227" s="66">
        <v>0</v>
      </c>
      <c r="E227" s="140">
        <v>0</v>
      </c>
      <c r="F227" s="140">
        <v>0</v>
      </c>
      <c r="G227" s="55">
        <v>0</v>
      </c>
      <c r="H227" s="55">
        <v>0</v>
      </c>
    </row>
    <row r="228" spans="1:10" x14ac:dyDescent="0.3">
      <c r="A228" s="53"/>
      <c r="B228" s="54" t="s">
        <v>445</v>
      </c>
      <c r="C228" s="107"/>
      <c r="D228" s="66">
        <v>7241000</v>
      </c>
      <c r="E228" s="140">
        <v>7356000</v>
      </c>
      <c r="F228" s="140">
        <v>3449760</v>
      </c>
      <c r="G228" s="55">
        <v>2184380</v>
      </c>
      <c r="H228" s="55">
        <v>2610</v>
      </c>
    </row>
    <row r="229" spans="1:10" ht="45" x14ac:dyDescent="0.3">
      <c r="A229" s="53"/>
      <c r="B229" s="54" t="s">
        <v>441</v>
      </c>
      <c r="C229" s="107">
        <f t="shared" ref="C229:H229" si="75">C230+C231</f>
        <v>0</v>
      </c>
      <c r="D229" s="107">
        <f t="shared" si="75"/>
        <v>0</v>
      </c>
      <c r="E229" s="141">
        <f t="shared" si="75"/>
        <v>0</v>
      </c>
      <c r="F229" s="141">
        <f t="shared" si="75"/>
        <v>0</v>
      </c>
      <c r="G229" s="107">
        <f t="shared" si="75"/>
        <v>0</v>
      </c>
      <c r="H229" s="107">
        <f t="shared" si="75"/>
        <v>0</v>
      </c>
    </row>
    <row r="230" spans="1:10" x14ac:dyDescent="0.3">
      <c r="A230" s="53"/>
      <c r="B230" s="54" t="s">
        <v>372</v>
      </c>
      <c r="C230" s="107"/>
      <c r="D230" s="66">
        <v>0</v>
      </c>
      <c r="E230" s="140">
        <v>0</v>
      </c>
      <c r="F230" s="140">
        <v>0</v>
      </c>
      <c r="G230" s="55">
        <v>0</v>
      </c>
      <c r="H230" s="55">
        <v>0</v>
      </c>
    </row>
    <row r="231" spans="1:10" ht="60" x14ac:dyDescent="0.3">
      <c r="A231" s="53"/>
      <c r="B231" s="54" t="s">
        <v>370</v>
      </c>
      <c r="C231" s="107"/>
      <c r="D231" s="66">
        <v>0</v>
      </c>
      <c r="E231" s="140">
        <v>0</v>
      </c>
      <c r="F231" s="140">
        <v>0</v>
      </c>
      <c r="G231" s="55">
        <v>0</v>
      </c>
      <c r="H231" s="55">
        <v>0</v>
      </c>
    </row>
    <row r="232" spans="1:10" ht="30" x14ac:dyDescent="0.3">
      <c r="B232" s="54" t="s">
        <v>442</v>
      </c>
      <c r="C232" s="107">
        <f>C233+C234</f>
        <v>0</v>
      </c>
      <c r="D232" s="107">
        <f t="shared" ref="D232:H232" si="76">D233+D234</f>
        <v>0</v>
      </c>
      <c r="E232" s="141">
        <f t="shared" si="76"/>
        <v>0</v>
      </c>
      <c r="F232" s="141">
        <f t="shared" si="76"/>
        <v>0</v>
      </c>
      <c r="G232" s="107">
        <f t="shared" si="76"/>
        <v>0</v>
      </c>
      <c r="H232" s="107">
        <f t="shared" si="76"/>
        <v>0</v>
      </c>
    </row>
    <row r="233" spans="1:10" x14ac:dyDescent="0.3">
      <c r="B233" s="54" t="s">
        <v>372</v>
      </c>
      <c r="C233" s="107"/>
      <c r="D233" s="66">
        <v>0</v>
      </c>
      <c r="E233" s="140">
        <v>0</v>
      </c>
      <c r="F233" s="140">
        <v>0</v>
      </c>
      <c r="G233" s="70">
        <v>0</v>
      </c>
      <c r="H233" s="70">
        <v>0</v>
      </c>
    </row>
    <row r="234" spans="1:10" ht="60" x14ac:dyDescent="0.3">
      <c r="B234" s="54" t="s">
        <v>370</v>
      </c>
      <c r="C234" s="107"/>
      <c r="D234" s="66">
        <v>0</v>
      </c>
      <c r="E234" s="140">
        <v>0</v>
      </c>
      <c r="F234" s="140">
        <v>0</v>
      </c>
      <c r="G234" s="70">
        <v>0</v>
      </c>
      <c r="H234" s="70">
        <v>0</v>
      </c>
    </row>
    <row r="235" spans="1:10" x14ac:dyDescent="0.3">
      <c r="B235" s="131" t="s">
        <v>443</v>
      </c>
      <c r="C235" s="107">
        <f t="shared" ref="C235:H235" si="77">C236+C237</f>
        <v>0</v>
      </c>
      <c r="D235" s="107">
        <f t="shared" si="77"/>
        <v>1830810</v>
      </c>
      <c r="E235" s="141">
        <f t="shared" si="77"/>
        <v>1860760</v>
      </c>
      <c r="F235" s="141">
        <f t="shared" si="77"/>
        <v>731200</v>
      </c>
      <c r="G235" s="107">
        <f t="shared" si="77"/>
        <v>731200</v>
      </c>
      <c r="H235" s="107">
        <f t="shared" si="77"/>
        <v>301440</v>
      </c>
    </row>
    <row r="236" spans="1:10" x14ac:dyDescent="0.3">
      <c r="B236" s="85" t="s">
        <v>372</v>
      </c>
      <c r="C236" s="107"/>
      <c r="D236" s="66">
        <v>1830810</v>
      </c>
      <c r="E236" s="140">
        <v>1860760</v>
      </c>
      <c r="F236" s="140">
        <v>731200</v>
      </c>
      <c r="G236" s="55">
        <v>731200</v>
      </c>
      <c r="H236" s="55">
        <v>301440</v>
      </c>
    </row>
    <row r="237" spans="1:10" ht="60" x14ac:dyDescent="0.3">
      <c r="B237" s="85" t="s">
        <v>370</v>
      </c>
      <c r="C237" s="107"/>
      <c r="D237" s="66">
        <v>0</v>
      </c>
      <c r="E237" s="140">
        <v>0</v>
      </c>
      <c r="F237" s="140">
        <v>0</v>
      </c>
      <c r="G237" s="55">
        <v>0</v>
      </c>
      <c r="H237" s="55">
        <v>0</v>
      </c>
    </row>
    <row r="238" spans="1:10" x14ac:dyDescent="0.3">
      <c r="B238" s="85" t="s">
        <v>512</v>
      </c>
      <c r="C238" s="107"/>
      <c r="D238" s="66">
        <v>0</v>
      </c>
      <c r="E238" s="140">
        <v>0</v>
      </c>
      <c r="F238" s="140">
        <v>0</v>
      </c>
      <c r="G238" s="55">
        <v>0</v>
      </c>
      <c r="H238" s="55">
        <v>0</v>
      </c>
    </row>
    <row r="239" spans="1:10" x14ac:dyDescent="0.3">
      <c r="B239" s="56" t="s">
        <v>361</v>
      </c>
      <c r="C239" s="107"/>
      <c r="D239" s="66">
        <v>0</v>
      </c>
      <c r="E239" s="140">
        <v>0</v>
      </c>
      <c r="F239" s="140">
        <v>0</v>
      </c>
      <c r="G239" s="55">
        <v>-33711</v>
      </c>
      <c r="H239" s="55">
        <v>-18117</v>
      </c>
    </row>
    <row r="240" spans="1:10" x14ac:dyDescent="0.3">
      <c r="A240" s="33" t="s">
        <v>446</v>
      </c>
      <c r="B240" s="51" t="s">
        <v>447</v>
      </c>
      <c r="C240" s="107">
        <f t="shared" ref="C240:H240" si="78">C241+C242+C243+C244</f>
        <v>0</v>
      </c>
      <c r="D240" s="107">
        <f t="shared" si="78"/>
        <v>0</v>
      </c>
      <c r="E240" s="141">
        <f t="shared" si="78"/>
        <v>0</v>
      </c>
      <c r="F240" s="141">
        <f t="shared" si="78"/>
        <v>0</v>
      </c>
      <c r="G240" s="107">
        <f t="shared" si="78"/>
        <v>0</v>
      </c>
      <c r="H240" s="107">
        <f t="shared" si="78"/>
        <v>0</v>
      </c>
    </row>
    <row r="241" spans="1:8" x14ac:dyDescent="0.3">
      <c r="B241" s="54" t="s">
        <v>368</v>
      </c>
      <c r="C241" s="107"/>
      <c r="D241" s="66">
        <v>0</v>
      </c>
      <c r="E241" s="140">
        <v>0</v>
      </c>
      <c r="F241" s="140">
        <v>0</v>
      </c>
      <c r="G241" s="55">
        <v>0</v>
      </c>
      <c r="H241" s="55">
        <v>0</v>
      </c>
    </row>
    <row r="242" spans="1:8" x14ac:dyDescent="0.3">
      <c r="B242" s="86" t="s">
        <v>448</v>
      </c>
      <c r="C242" s="107"/>
      <c r="D242" s="66">
        <v>0</v>
      </c>
      <c r="E242" s="140">
        <v>0</v>
      </c>
      <c r="F242" s="140">
        <v>0</v>
      </c>
      <c r="G242" s="55">
        <v>0</v>
      </c>
      <c r="H242" s="55">
        <v>0</v>
      </c>
    </row>
    <row r="243" spans="1:8" ht="60" x14ac:dyDescent="0.3">
      <c r="B243" s="86" t="s">
        <v>370</v>
      </c>
      <c r="C243" s="107"/>
      <c r="D243" s="66">
        <v>0</v>
      </c>
      <c r="E243" s="140">
        <v>0</v>
      </c>
      <c r="F243" s="140">
        <v>0</v>
      </c>
      <c r="G243" s="55">
        <v>0</v>
      </c>
      <c r="H243" s="55">
        <v>0</v>
      </c>
    </row>
    <row r="244" spans="1:8" x14ac:dyDescent="0.3">
      <c r="B244" s="86" t="s">
        <v>445</v>
      </c>
      <c r="C244" s="107"/>
      <c r="D244" s="66">
        <v>0</v>
      </c>
      <c r="E244" s="140">
        <v>0</v>
      </c>
      <c r="F244" s="140">
        <v>0</v>
      </c>
      <c r="G244" s="55">
        <v>0</v>
      </c>
      <c r="H244" s="55">
        <v>0</v>
      </c>
    </row>
    <row r="245" spans="1:8" x14ac:dyDescent="0.3">
      <c r="B245" s="56" t="s">
        <v>361</v>
      </c>
      <c r="C245" s="107"/>
      <c r="D245" s="66">
        <v>0</v>
      </c>
      <c r="E245" s="140">
        <v>0</v>
      </c>
      <c r="F245" s="140">
        <v>0</v>
      </c>
      <c r="G245" s="55">
        <v>0</v>
      </c>
      <c r="H245" s="55">
        <v>0</v>
      </c>
    </row>
    <row r="246" spans="1:8" x14ac:dyDescent="0.3">
      <c r="A246" s="33" t="s">
        <v>449</v>
      </c>
      <c r="B246" s="51" t="s">
        <v>450</v>
      </c>
      <c r="C246" s="107"/>
      <c r="D246" s="49">
        <v>2070000</v>
      </c>
      <c r="E246" s="145">
        <v>2070000</v>
      </c>
      <c r="F246" s="145">
        <v>977480</v>
      </c>
      <c r="G246" s="132">
        <v>977480</v>
      </c>
      <c r="H246" s="132">
        <v>344940</v>
      </c>
    </row>
    <row r="247" spans="1:8" x14ac:dyDescent="0.3">
      <c r="B247" s="56" t="s">
        <v>361</v>
      </c>
      <c r="C247" s="107"/>
      <c r="D247" s="49">
        <v>0</v>
      </c>
      <c r="E247" s="145">
        <v>0</v>
      </c>
      <c r="F247" s="145">
        <v>0</v>
      </c>
      <c r="G247" s="55">
        <v>0</v>
      </c>
      <c r="H247" s="55">
        <v>0</v>
      </c>
    </row>
    <row r="248" spans="1:8" x14ac:dyDescent="0.3">
      <c r="A248" s="33" t="s">
        <v>451</v>
      </c>
      <c r="B248" s="51" t="s">
        <v>452</v>
      </c>
      <c r="C248" s="107"/>
      <c r="D248" s="49">
        <v>4901210</v>
      </c>
      <c r="E248" s="145">
        <v>4901210</v>
      </c>
      <c r="F248" s="145">
        <v>3511460</v>
      </c>
      <c r="G248" s="132">
        <v>3511455</v>
      </c>
      <c r="H248" s="132">
        <v>71313</v>
      </c>
    </row>
    <row r="249" spans="1:8" x14ac:dyDescent="0.3">
      <c r="B249" s="56" t="s">
        <v>361</v>
      </c>
      <c r="C249" s="107"/>
      <c r="D249" s="49">
        <v>0</v>
      </c>
      <c r="E249" s="145">
        <v>0</v>
      </c>
      <c r="F249" s="145">
        <v>0</v>
      </c>
      <c r="G249" s="55">
        <v>-64123</v>
      </c>
      <c r="H249" s="55">
        <v>-44148</v>
      </c>
    </row>
    <row r="250" spans="1:8" x14ac:dyDescent="0.3">
      <c r="B250" s="51" t="s">
        <v>453</v>
      </c>
      <c r="C250" s="107">
        <f>C87+C105+C141+C169+C173+C177+C189+C194+C199+C211+C216+C220+C239+C245+C247+C249</f>
        <v>0</v>
      </c>
      <c r="D250" s="107">
        <f t="shared" ref="D250:H250" si="79">D87+D105+D141+D169+D173+D177+D189+D194+D199+D211+D216+D220+D239+D245+D247+D249</f>
        <v>0</v>
      </c>
      <c r="E250" s="141">
        <f t="shared" si="79"/>
        <v>0</v>
      </c>
      <c r="F250" s="141">
        <f t="shared" si="79"/>
        <v>0</v>
      </c>
      <c r="G250" s="107">
        <f t="shared" si="79"/>
        <v>-143317</v>
      </c>
      <c r="H250" s="107">
        <f t="shared" si="79"/>
        <v>-70171</v>
      </c>
    </row>
    <row r="251" spans="1:8" ht="30" x14ac:dyDescent="0.3">
      <c r="A251" s="33" t="s">
        <v>224</v>
      </c>
      <c r="B251" s="51" t="s">
        <v>225</v>
      </c>
      <c r="C251" s="107">
        <f t="shared" ref="C251:H252" si="80">C252</f>
        <v>0</v>
      </c>
      <c r="D251" s="107">
        <f t="shared" si="80"/>
        <v>251219750</v>
      </c>
      <c r="E251" s="141">
        <f t="shared" si="80"/>
        <v>251219750</v>
      </c>
      <c r="F251" s="141">
        <f t="shared" si="80"/>
        <v>78018000</v>
      </c>
      <c r="G251" s="107">
        <f t="shared" si="80"/>
        <v>77101011</v>
      </c>
      <c r="H251" s="107">
        <f t="shared" si="80"/>
        <v>25199287</v>
      </c>
    </row>
    <row r="252" spans="1:8" x14ac:dyDescent="0.3">
      <c r="A252" s="33" t="s">
        <v>454</v>
      </c>
      <c r="B252" s="51" t="s">
        <v>455</v>
      </c>
      <c r="C252" s="107">
        <f>C253</f>
        <v>0</v>
      </c>
      <c r="D252" s="107">
        <f t="shared" si="80"/>
        <v>251219750</v>
      </c>
      <c r="E252" s="141">
        <f t="shared" si="80"/>
        <v>251219750</v>
      </c>
      <c r="F252" s="141">
        <f t="shared" si="80"/>
        <v>78018000</v>
      </c>
      <c r="G252" s="107">
        <f t="shared" si="80"/>
        <v>77101011</v>
      </c>
      <c r="H252" s="107">
        <f t="shared" si="80"/>
        <v>25199287</v>
      </c>
    </row>
    <row r="253" spans="1:8" ht="30" x14ac:dyDescent="0.3">
      <c r="A253" s="33" t="s">
        <v>456</v>
      </c>
      <c r="B253" s="51" t="s">
        <v>457</v>
      </c>
      <c r="C253" s="107">
        <f>C254+C255+C256+C257</f>
        <v>0</v>
      </c>
      <c r="D253" s="107">
        <f>D254+D255+D256+D257+D261</f>
        <v>251219750</v>
      </c>
      <c r="E253" s="141">
        <f t="shared" ref="E253:H253" si="81">E254+E255+E256+E257+E261</f>
        <v>251219750</v>
      </c>
      <c r="F253" s="141">
        <f t="shared" si="81"/>
        <v>78018000</v>
      </c>
      <c r="G253" s="107">
        <f t="shared" si="81"/>
        <v>77101011</v>
      </c>
      <c r="H253" s="107">
        <f t="shared" si="81"/>
        <v>25199287</v>
      </c>
    </row>
    <row r="254" spans="1:8" ht="30" x14ac:dyDescent="0.3">
      <c r="B254" s="56" t="s">
        <v>458</v>
      </c>
      <c r="C254" s="107"/>
      <c r="D254" s="66">
        <v>216911000</v>
      </c>
      <c r="E254" s="140">
        <v>216911000</v>
      </c>
      <c r="F254" s="140">
        <v>66529440</v>
      </c>
      <c r="G254" s="70">
        <v>65743682</v>
      </c>
      <c r="H254" s="70">
        <v>21219656</v>
      </c>
    </row>
    <row r="255" spans="1:8" ht="30" x14ac:dyDescent="0.3">
      <c r="B255" s="56" t="s">
        <v>459</v>
      </c>
      <c r="C255" s="107"/>
      <c r="D255" s="66">
        <v>1390000</v>
      </c>
      <c r="E255" s="140">
        <v>1390000</v>
      </c>
      <c r="F255" s="140">
        <v>602810</v>
      </c>
      <c r="G255" s="70">
        <v>602302</v>
      </c>
      <c r="H255" s="70">
        <v>169472</v>
      </c>
    </row>
    <row r="256" spans="1:8" ht="30" x14ac:dyDescent="0.3">
      <c r="B256" s="56" t="s">
        <v>460</v>
      </c>
      <c r="C256" s="107"/>
      <c r="D256" s="66">
        <v>560000</v>
      </c>
      <c r="E256" s="140">
        <v>560000</v>
      </c>
      <c r="F256" s="140">
        <v>195000</v>
      </c>
      <c r="G256" s="70">
        <v>189929</v>
      </c>
      <c r="H256" s="70">
        <v>60793</v>
      </c>
    </row>
    <row r="257" spans="1:8" ht="30" x14ac:dyDescent="0.3">
      <c r="B257" s="56" t="s">
        <v>461</v>
      </c>
      <c r="C257" s="107">
        <f t="shared" ref="C257:H257" si="82">C258+C259+C260</f>
        <v>0</v>
      </c>
      <c r="D257" s="107">
        <f t="shared" si="82"/>
        <v>31040000</v>
      </c>
      <c r="E257" s="141">
        <f t="shared" si="82"/>
        <v>31040000</v>
      </c>
      <c r="F257" s="141">
        <f t="shared" si="82"/>
        <v>9372000</v>
      </c>
      <c r="G257" s="107">
        <f t="shared" si="82"/>
        <v>9249414</v>
      </c>
      <c r="H257" s="107">
        <f t="shared" si="82"/>
        <v>3092350</v>
      </c>
    </row>
    <row r="258" spans="1:8" ht="75" x14ac:dyDescent="0.3">
      <c r="B258" s="56" t="s">
        <v>462</v>
      </c>
      <c r="C258" s="107"/>
      <c r="D258" s="66">
        <v>9080000</v>
      </c>
      <c r="E258" s="140">
        <v>9080000</v>
      </c>
      <c r="F258" s="140">
        <v>2922000</v>
      </c>
      <c r="G258" s="70">
        <v>2885320</v>
      </c>
      <c r="H258" s="70">
        <v>962361</v>
      </c>
    </row>
    <row r="259" spans="1:8" ht="75" x14ac:dyDescent="0.3">
      <c r="B259" s="56" t="s">
        <v>463</v>
      </c>
      <c r="C259" s="107"/>
      <c r="D259" s="66">
        <v>9090000</v>
      </c>
      <c r="E259" s="140">
        <v>9090000</v>
      </c>
      <c r="F259" s="140">
        <v>2940000</v>
      </c>
      <c r="G259" s="70">
        <v>2915264</v>
      </c>
      <c r="H259" s="70">
        <v>972319</v>
      </c>
    </row>
    <row r="260" spans="1:8" ht="60" x14ac:dyDescent="0.3">
      <c r="B260" s="56" t="s">
        <v>464</v>
      </c>
      <c r="C260" s="107"/>
      <c r="D260" s="66">
        <v>12870000</v>
      </c>
      <c r="E260" s="140">
        <v>12870000</v>
      </c>
      <c r="F260" s="140">
        <v>3510000</v>
      </c>
      <c r="G260" s="70">
        <v>3448830</v>
      </c>
      <c r="H260" s="70">
        <v>1157670</v>
      </c>
    </row>
    <row r="261" spans="1:8" ht="120" x14ac:dyDescent="0.3">
      <c r="B261" s="56" t="s">
        <v>519</v>
      </c>
      <c r="C261" s="107"/>
      <c r="D261" s="66">
        <v>1318750</v>
      </c>
      <c r="E261" s="140">
        <v>1318750</v>
      </c>
      <c r="F261" s="140">
        <v>1318750</v>
      </c>
      <c r="G261" s="70">
        <v>1315684</v>
      </c>
      <c r="H261" s="70">
        <v>657016</v>
      </c>
    </row>
    <row r="262" spans="1:8" x14ac:dyDescent="0.3">
      <c r="A262" s="33" t="s">
        <v>465</v>
      </c>
      <c r="B262" s="87" t="s">
        <v>466</v>
      </c>
      <c r="C262" s="110">
        <f>+C263</f>
        <v>0</v>
      </c>
      <c r="D262" s="110">
        <f t="shared" ref="D262:H264" si="83">+D263</f>
        <v>69128000</v>
      </c>
      <c r="E262" s="143">
        <f t="shared" si="83"/>
        <v>69128000</v>
      </c>
      <c r="F262" s="143">
        <f t="shared" si="83"/>
        <v>26053370</v>
      </c>
      <c r="G262" s="110">
        <f t="shared" si="83"/>
        <v>25790176</v>
      </c>
      <c r="H262" s="110">
        <f t="shared" si="83"/>
        <v>9217686</v>
      </c>
    </row>
    <row r="263" spans="1:8" x14ac:dyDescent="0.3">
      <c r="A263" s="33" t="s">
        <v>467</v>
      </c>
      <c r="B263" s="87" t="s">
        <v>217</v>
      </c>
      <c r="C263" s="110">
        <f>+C264</f>
        <v>0</v>
      </c>
      <c r="D263" s="110">
        <f t="shared" si="83"/>
        <v>69128000</v>
      </c>
      <c r="E263" s="143">
        <f t="shared" si="83"/>
        <v>69128000</v>
      </c>
      <c r="F263" s="143">
        <f t="shared" si="83"/>
        <v>26053370</v>
      </c>
      <c r="G263" s="110">
        <f t="shared" si="83"/>
        <v>25790176</v>
      </c>
      <c r="H263" s="110">
        <f t="shared" si="83"/>
        <v>9217686</v>
      </c>
    </row>
    <row r="264" spans="1:8" x14ac:dyDescent="0.3">
      <c r="A264" s="33" t="s">
        <v>468</v>
      </c>
      <c r="B264" s="51" t="s">
        <v>469</v>
      </c>
      <c r="C264" s="110">
        <f>+C265</f>
        <v>0</v>
      </c>
      <c r="D264" s="110">
        <f t="shared" si="83"/>
        <v>69128000</v>
      </c>
      <c r="E264" s="143">
        <f t="shared" si="83"/>
        <v>69128000</v>
      </c>
      <c r="F264" s="143">
        <f t="shared" si="83"/>
        <v>26053370</v>
      </c>
      <c r="G264" s="110">
        <f t="shared" si="83"/>
        <v>25790176</v>
      </c>
      <c r="H264" s="110">
        <f t="shared" si="83"/>
        <v>9217686</v>
      </c>
    </row>
    <row r="265" spans="1:8" x14ac:dyDescent="0.3">
      <c r="A265" s="33" t="s">
        <v>470</v>
      </c>
      <c r="B265" s="87" t="s">
        <v>471</v>
      </c>
      <c r="C265" s="106">
        <f t="shared" ref="C265:H265" si="84">C266</f>
        <v>0</v>
      </c>
      <c r="D265" s="106">
        <f t="shared" si="84"/>
        <v>69128000</v>
      </c>
      <c r="E265" s="139">
        <f t="shared" si="84"/>
        <v>69128000</v>
      </c>
      <c r="F265" s="139">
        <f t="shared" si="84"/>
        <v>26053370</v>
      </c>
      <c r="G265" s="106">
        <f t="shared" si="84"/>
        <v>25790176</v>
      </c>
      <c r="H265" s="106">
        <f t="shared" si="84"/>
        <v>9217686</v>
      </c>
    </row>
    <row r="266" spans="1:8" x14ac:dyDescent="0.3">
      <c r="A266" s="33" t="s">
        <v>472</v>
      </c>
      <c r="B266" s="87" t="s">
        <v>473</v>
      </c>
      <c r="C266" s="106">
        <f t="shared" ref="C266:H266" si="85">C268+C269+C270</f>
        <v>0</v>
      </c>
      <c r="D266" s="106">
        <f t="shared" si="85"/>
        <v>69128000</v>
      </c>
      <c r="E266" s="139">
        <f t="shared" si="85"/>
        <v>69128000</v>
      </c>
      <c r="F266" s="139">
        <f t="shared" si="85"/>
        <v>26053370</v>
      </c>
      <c r="G266" s="106">
        <f t="shared" si="85"/>
        <v>25790176</v>
      </c>
      <c r="H266" s="106">
        <f t="shared" si="85"/>
        <v>9217686</v>
      </c>
    </row>
    <row r="267" spans="1:8" x14ac:dyDescent="0.3">
      <c r="A267" s="33" t="s">
        <v>474</v>
      </c>
      <c r="B267" s="87" t="s">
        <v>475</v>
      </c>
      <c r="C267" s="106">
        <f t="shared" ref="C267:H267" si="86">C268</f>
        <v>0</v>
      </c>
      <c r="D267" s="106">
        <f t="shared" si="86"/>
        <v>39235000</v>
      </c>
      <c r="E267" s="139">
        <f t="shared" si="86"/>
        <v>39235000</v>
      </c>
      <c r="F267" s="139">
        <f t="shared" si="86"/>
        <v>15731380</v>
      </c>
      <c r="G267" s="106">
        <f t="shared" si="86"/>
        <v>15680136</v>
      </c>
      <c r="H267" s="106">
        <f t="shared" si="86"/>
        <v>5744952</v>
      </c>
    </row>
    <row r="268" spans="1:8" x14ac:dyDescent="0.3">
      <c r="A268" s="33" t="s">
        <v>476</v>
      </c>
      <c r="B268" s="88" t="s">
        <v>477</v>
      </c>
      <c r="C268" s="107"/>
      <c r="D268" s="66">
        <v>39235000</v>
      </c>
      <c r="E268" s="140">
        <v>39235000</v>
      </c>
      <c r="F268" s="140">
        <v>15731380</v>
      </c>
      <c r="G268" s="55">
        <v>15680136</v>
      </c>
      <c r="H268" s="55">
        <v>5744952</v>
      </c>
    </row>
    <row r="269" spans="1:8" x14ac:dyDescent="0.3">
      <c r="A269" s="33" t="s">
        <v>478</v>
      </c>
      <c r="B269" s="88" t="s">
        <v>479</v>
      </c>
      <c r="C269" s="107"/>
      <c r="D269" s="66">
        <v>29893000</v>
      </c>
      <c r="E269" s="140">
        <v>29893000</v>
      </c>
      <c r="F269" s="140">
        <v>10321990</v>
      </c>
      <c r="G269" s="55">
        <v>10110384</v>
      </c>
      <c r="H269" s="55">
        <v>3472953</v>
      </c>
    </row>
    <row r="270" spans="1:8" x14ac:dyDescent="0.3">
      <c r="B270" s="60" t="s">
        <v>480</v>
      </c>
      <c r="C270" s="107"/>
      <c r="D270" s="66">
        <v>0</v>
      </c>
      <c r="E270" s="140">
        <v>0</v>
      </c>
      <c r="F270" s="140">
        <v>0</v>
      </c>
      <c r="G270" s="55">
        <v>-344</v>
      </c>
      <c r="H270" s="55">
        <v>-219</v>
      </c>
    </row>
    <row r="271" spans="1:8" ht="30" x14ac:dyDescent="0.3">
      <c r="A271" s="33" t="s">
        <v>228</v>
      </c>
      <c r="B271" s="89" t="s">
        <v>229</v>
      </c>
      <c r="C271" s="112">
        <f>C276+C272</f>
        <v>0</v>
      </c>
      <c r="D271" s="112">
        <f t="shared" ref="D271:H271" si="87">D276+D272</f>
        <v>0</v>
      </c>
      <c r="E271" s="146">
        <f t="shared" si="87"/>
        <v>0</v>
      </c>
      <c r="F271" s="146">
        <f t="shared" si="87"/>
        <v>0</v>
      </c>
      <c r="G271" s="112">
        <f t="shared" si="87"/>
        <v>0</v>
      </c>
      <c r="H271" s="112">
        <f t="shared" si="87"/>
        <v>0</v>
      </c>
    </row>
    <row r="272" spans="1:8" x14ac:dyDescent="0.3">
      <c r="A272" s="33" t="s">
        <v>481</v>
      </c>
      <c r="B272" s="89" t="s">
        <v>482</v>
      </c>
      <c r="C272" s="112">
        <f>C273+C274+C275</f>
        <v>0</v>
      </c>
      <c r="D272" s="112">
        <f t="shared" ref="D272:H272" si="88">D273+D274+D275</f>
        <v>0</v>
      </c>
      <c r="E272" s="146">
        <f t="shared" si="88"/>
        <v>0</v>
      </c>
      <c r="F272" s="146">
        <f t="shared" si="88"/>
        <v>0</v>
      </c>
      <c r="G272" s="112">
        <f t="shared" si="88"/>
        <v>0</v>
      </c>
      <c r="H272" s="112">
        <f t="shared" si="88"/>
        <v>0</v>
      </c>
    </row>
    <row r="273" spans="1:8" x14ac:dyDescent="0.3">
      <c r="A273" s="33" t="s">
        <v>483</v>
      </c>
      <c r="B273" s="89" t="s">
        <v>484</v>
      </c>
      <c r="C273" s="112"/>
      <c r="D273" s="66">
        <v>0</v>
      </c>
      <c r="E273" s="140">
        <v>0</v>
      </c>
      <c r="F273" s="140">
        <v>0</v>
      </c>
      <c r="G273" s="55">
        <v>0</v>
      </c>
      <c r="H273" s="55">
        <v>0</v>
      </c>
    </row>
    <row r="274" spans="1:8" x14ac:dyDescent="0.3">
      <c r="A274" s="33" t="s">
        <v>485</v>
      </c>
      <c r="B274" s="89" t="s">
        <v>486</v>
      </c>
      <c r="C274" s="112"/>
      <c r="D274" s="66">
        <v>0</v>
      </c>
      <c r="E274" s="140">
        <v>0</v>
      </c>
      <c r="F274" s="140">
        <v>0</v>
      </c>
      <c r="G274" s="55">
        <v>0</v>
      </c>
      <c r="H274" s="55">
        <v>0</v>
      </c>
    </row>
    <row r="275" spans="1:8" x14ac:dyDescent="0.3">
      <c r="A275" s="33" t="s">
        <v>487</v>
      </c>
      <c r="B275" s="89" t="s">
        <v>488</v>
      </c>
      <c r="C275" s="112"/>
      <c r="D275" s="66">
        <v>0</v>
      </c>
      <c r="E275" s="140">
        <v>0</v>
      </c>
      <c r="F275" s="140">
        <v>0</v>
      </c>
      <c r="G275" s="55">
        <v>0</v>
      </c>
      <c r="H275" s="55">
        <v>0</v>
      </c>
    </row>
    <row r="276" spans="1:8" x14ac:dyDescent="0.3">
      <c r="A276" s="33" t="s">
        <v>489</v>
      </c>
      <c r="B276" s="89" t="s">
        <v>518</v>
      </c>
      <c r="C276" s="112">
        <f>C277+C278+C279</f>
        <v>0</v>
      </c>
      <c r="D276" s="112">
        <f t="shared" ref="D276:H276" si="89">D277+D278+D279</f>
        <v>0</v>
      </c>
      <c r="E276" s="146">
        <f t="shared" si="89"/>
        <v>0</v>
      </c>
      <c r="F276" s="146">
        <f t="shared" si="89"/>
        <v>0</v>
      </c>
      <c r="G276" s="112">
        <f t="shared" si="89"/>
        <v>0</v>
      </c>
      <c r="H276" s="112">
        <f t="shared" si="89"/>
        <v>0</v>
      </c>
    </row>
    <row r="277" spans="1:8" x14ac:dyDescent="0.3">
      <c r="A277" s="33" t="s">
        <v>490</v>
      </c>
      <c r="B277" s="90" t="s">
        <v>491</v>
      </c>
      <c r="C277" s="83"/>
      <c r="D277" s="66">
        <v>0</v>
      </c>
      <c r="E277" s="140">
        <v>0</v>
      </c>
      <c r="F277" s="140">
        <v>0</v>
      </c>
      <c r="G277" s="55">
        <v>0</v>
      </c>
      <c r="H277" s="55">
        <v>0</v>
      </c>
    </row>
    <row r="278" spans="1:8" x14ac:dyDescent="0.3">
      <c r="A278" s="33" t="s">
        <v>492</v>
      </c>
      <c r="B278" s="90" t="s">
        <v>493</v>
      </c>
      <c r="C278" s="83"/>
      <c r="D278" s="66">
        <v>0</v>
      </c>
      <c r="E278" s="140">
        <v>0</v>
      </c>
      <c r="F278" s="140">
        <v>0</v>
      </c>
      <c r="G278" s="55">
        <v>0</v>
      </c>
      <c r="H278" s="55">
        <v>0</v>
      </c>
    </row>
    <row r="279" spans="1:8" x14ac:dyDescent="0.3">
      <c r="A279" s="33" t="s">
        <v>494</v>
      </c>
      <c r="B279" s="90" t="s">
        <v>488</v>
      </c>
      <c r="C279" s="83"/>
      <c r="D279" s="66">
        <v>0</v>
      </c>
      <c r="E279" s="140">
        <v>0</v>
      </c>
      <c r="F279" s="140">
        <v>0</v>
      </c>
      <c r="G279" s="55">
        <v>0</v>
      </c>
      <c r="H279" s="55">
        <v>0</v>
      </c>
    </row>
    <row r="280" spans="1:8" x14ac:dyDescent="0.3">
      <c r="A280" s="33" t="s">
        <v>495</v>
      </c>
      <c r="B280" s="89" t="s">
        <v>496</v>
      </c>
      <c r="C280" s="112">
        <f>C281</f>
        <v>0</v>
      </c>
      <c r="D280" s="112">
        <f t="shared" ref="D280:H281" si="90">D281</f>
        <v>0</v>
      </c>
      <c r="E280" s="146">
        <f t="shared" si="90"/>
        <v>0</v>
      </c>
      <c r="F280" s="146">
        <f t="shared" si="90"/>
        <v>0</v>
      </c>
      <c r="G280" s="112">
        <f t="shared" si="90"/>
        <v>0</v>
      </c>
      <c r="H280" s="112">
        <f t="shared" si="90"/>
        <v>0</v>
      </c>
    </row>
    <row r="281" spans="1:8" x14ac:dyDescent="0.3">
      <c r="A281" s="33" t="s">
        <v>497</v>
      </c>
      <c r="B281" s="89" t="s">
        <v>217</v>
      </c>
      <c r="C281" s="112">
        <f>C282</f>
        <v>0</v>
      </c>
      <c r="D281" s="112">
        <f t="shared" si="90"/>
        <v>0</v>
      </c>
      <c r="E281" s="146">
        <f t="shared" si="90"/>
        <v>0</v>
      </c>
      <c r="F281" s="146">
        <f t="shared" si="90"/>
        <v>0</v>
      </c>
      <c r="G281" s="112">
        <f t="shared" si="90"/>
        <v>0</v>
      </c>
      <c r="H281" s="112">
        <f t="shared" si="90"/>
        <v>0</v>
      </c>
    </row>
    <row r="282" spans="1:8" ht="30" x14ac:dyDescent="0.3">
      <c r="A282" s="33" t="s">
        <v>498</v>
      </c>
      <c r="B282" s="89" t="s">
        <v>229</v>
      </c>
      <c r="C282" s="112">
        <f>C285</f>
        <v>0</v>
      </c>
      <c r="D282" s="112">
        <f t="shared" ref="D282:H282" si="91">D285</f>
        <v>0</v>
      </c>
      <c r="E282" s="146">
        <f t="shared" si="91"/>
        <v>0</v>
      </c>
      <c r="F282" s="146">
        <f t="shared" si="91"/>
        <v>0</v>
      </c>
      <c r="G282" s="112">
        <f t="shared" si="91"/>
        <v>0</v>
      </c>
      <c r="H282" s="112">
        <f t="shared" si="91"/>
        <v>0</v>
      </c>
    </row>
    <row r="283" spans="1:8" x14ac:dyDescent="0.3">
      <c r="A283" s="33" t="s">
        <v>499</v>
      </c>
      <c r="B283" s="89" t="s">
        <v>242</v>
      </c>
      <c r="C283" s="112">
        <f t="shared" ref="C283:H288" si="92">C284</f>
        <v>0</v>
      </c>
      <c r="D283" s="112">
        <f t="shared" si="92"/>
        <v>0</v>
      </c>
      <c r="E283" s="146">
        <f t="shared" si="92"/>
        <v>0</v>
      </c>
      <c r="F283" s="146">
        <f t="shared" si="92"/>
        <v>0</v>
      </c>
      <c r="G283" s="112">
        <f t="shared" si="92"/>
        <v>0</v>
      </c>
      <c r="H283" s="112">
        <f t="shared" si="92"/>
        <v>0</v>
      </c>
    </row>
    <row r="284" spans="1:8" x14ac:dyDescent="0.3">
      <c r="A284" s="33" t="s">
        <v>500</v>
      </c>
      <c r="B284" s="89" t="s">
        <v>217</v>
      </c>
      <c r="C284" s="112">
        <f t="shared" si="92"/>
        <v>0</v>
      </c>
      <c r="D284" s="112">
        <f t="shared" si="92"/>
        <v>0</v>
      </c>
      <c r="E284" s="146">
        <f t="shared" si="92"/>
        <v>0</v>
      </c>
      <c r="F284" s="146">
        <f t="shared" si="92"/>
        <v>0</v>
      </c>
      <c r="G284" s="112">
        <f t="shared" si="92"/>
        <v>0</v>
      </c>
      <c r="H284" s="112">
        <f t="shared" si="92"/>
        <v>0</v>
      </c>
    </row>
    <row r="285" spans="1:8" ht="30" x14ac:dyDescent="0.3">
      <c r="A285" s="33" t="s">
        <v>501</v>
      </c>
      <c r="B285" s="90" t="s">
        <v>229</v>
      </c>
      <c r="C285" s="112">
        <f t="shared" si="92"/>
        <v>0</v>
      </c>
      <c r="D285" s="112">
        <f t="shared" si="92"/>
        <v>0</v>
      </c>
      <c r="E285" s="146">
        <f t="shared" si="92"/>
        <v>0</v>
      </c>
      <c r="F285" s="146">
        <f t="shared" si="92"/>
        <v>0</v>
      </c>
      <c r="G285" s="112">
        <f t="shared" si="92"/>
        <v>0</v>
      </c>
      <c r="H285" s="112">
        <f t="shared" si="92"/>
        <v>0</v>
      </c>
    </row>
    <row r="286" spans="1:8" x14ac:dyDescent="0.3">
      <c r="A286" s="33" t="s">
        <v>502</v>
      </c>
      <c r="B286" s="89" t="s">
        <v>518</v>
      </c>
      <c r="C286" s="112">
        <f t="shared" si="92"/>
        <v>0</v>
      </c>
      <c r="D286" s="112">
        <f t="shared" si="92"/>
        <v>0</v>
      </c>
      <c r="E286" s="146">
        <f t="shared" si="92"/>
        <v>0</v>
      </c>
      <c r="F286" s="146">
        <f t="shared" si="92"/>
        <v>0</v>
      </c>
      <c r="G286" s="112">
        <f t="shared" si="92"/>
        <v>0</v>
      </c>
      <c r="H286" s="112">
        <f t="shared" si="92"/>
        <v>0</v>
      </c>
    </row>
    <row r="287" spans="1:8" x14ac:dyDescent="0.3">
      <c r="A287" s="33" t="s">
        <v>503</v>
      </c>
      <c r="B287" s="89" t="s">
        <v>493</v>
      </c>
      <c r="C287" s="112">
        <f t="shared" si="92"/>
        <v>0</v>
      </c>
      <c r="D287" s="112">
        <f t="shared" si="92"/>
        <v>0</v>
      </c>
      <c r="E287" s="146">
        <f t="shared" si="92"/>
        <v>0</v>
      </c>
      <c r="F287" s="146">
        <f t="shared" si="92"/>
        <v>0</v>
      </c>
      <c r="G287" s="112">
        <f t="shared" si="92"/>
        <v>0</v>
      </c>
      <c r="H287" s="112">
        <f t="shared" si="92"/>
        <v>0</v>
      </c>
    </row>
    <row r="288" spans="1:8" x14ac:dyDescent="0.3">
      <c r="A288" s="33" t="s">
        <v>504</v>
      </c>
      <c r="B288" s="89" t="s">
        <v>505</v>
      </c>
      <c r="C288" s="112">
        <f t="shared" si="92"/>
        <v>0</v>
      </c>
      <c r="D288" s="112">
        <f t="shared" si="92"/>
        <v>0</v>
      </c>
      <c r="E288" s="146">
        <f t="shared" si="92"/>
        <v>0</v>
      </c>
      <c r="F288" s="146">
        <f t="shared" si="92"/>
        <v>0</v>
      </c>
      <c r="G288" s="112">
        <f t="shared" si="92"/>
        <v>0</v>
      </c>
      <c r="H288" s="112">
        <f t="shared" si="92"/>
        <v>0</v>
      </c>
    </row>
    <row r="289" spans="1:8" x14ac:dyDescent="0.3">
      <c r="A289" s="33" t="s">
        <v>506</v>
      </c>
      <c r="B289" s="90" t="s">
        <v>507</v>
      </c>
      <c r="C289" s="83"/>
      <c r="D289" s="66">
        <v>0</v>
      </c>
      <c r="E289" s="140">
        <v>0</v>
      </c>
      <c r="F289" s="140">
        <v>0</v>
      </c>
      <c r="G289" s="55">
        <v>0</v>
      </c>
      <c r="H289" s="55">
        <v>0</v>
      </c>
    </row>
    <row r="291" spans="1:8" ht="1.5" customHeight="1" x14ac:dyDescent="0.3"/>
    <row r="292" spans="1:8" x14ac:dyDescent="0.3">
      <c r="B292" s="121" t="s">
        <v>520</v>
      </c>
      <c r="C292" s="32"/>
      <c r="D292" s="130" t="s">
        <v>521</v>
      </c>
    </row>
    <row r="293" spans="1:8" x14ac:dyDescent="0.3">
      <c r="B293" s="121"/>
      <c r="C293" s="32"/>
      <c r="D293" s="130"/>
    </row>
  </sheetData>
  <protectedRanges>
    <protectedRange sqref="B2:B3 C1:C3" name="Zonă1_1" securityDescriptor="O:WDG:WDD:(A;;CC;;;WD)"/>
    <protectedRange sqref="G144:H145 G45:H50 G69:H69 G37:H40 G162:H164 G61:H65 G80:H84 G53:H56 G201:H201 G133:H137 G25:H33 G35:H35 G99:H105 G91:H93 G111:H112 G95:H96 G114:H115 G117:H118 G120:H121 G123:H124 G126:H127 G147:H148 G150:H154 G156:H159 G166:H169 G181:H183 G207:H211 G139:H141" name="Zonă3"/>
    <protectedRange sqref="B1" name="Zonă1_1_1_1_1_1" securityDescriptor="O:WDG:WDD:(A;;CC;;;WD)"/>
  </protectedRanges>
  <printOptions horizontalCentered="1"/>
  <pageMargins left="0.5" right="0" top="0" bottom="0" header="0" footer="0.17"/>
  <pageSetup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venituri</vt:lpstr>
      <vt:lpstr>cheltuieli</vt:lpstr>
      <vt:lpstr>venituri!Print_Area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Geanina NICUTA</dc:creator>
  <cp:lastModifiedBy>find23</cp:lastModifiedBy>
  <cp:lastPrinted>2023-03-14T14:52:23Z</cp:lastPrinted>
  <dcterms:created xsi:type="dcterms:W3CDTF">2023-02-07T08:41:31Z</dcterms:created>
  <dcterms:modified xsi:type="dcterms:W3CDTF">2023-07-20T08:00:58Z</dcterms:modified>
</cp:coreProperties>
</file>