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6" rupBuild="9303"/>
  <workbookPr/>
  <bookViews>
    <workbookView xWindow="0" yWindow="0" windowWidth="28800" windowHeight="12330" activeTab="1"/>
  </bookViews>
  <sheets>
    <sheet name="venituri" sheetId="1" r:id="rId1"/>
    <sheet name="cheltuieli" sheetId="2" r:id="rId2"/>
  </sheets>
  <definedNames>
    <definedName name="_xlnm.Database">#REF!</definedName>
    <definedName name="_xlnm.Print_Area" localSheetId="0">venituri!$A$1:$F$114</definedName>
  </definedNames>
  <calcPr calcId="145621"/>
  <extLst>
    <ext xmlns:x15="http://schemas.microsoft.com/office/spreadsheetml/2010/11/main" uri="{140A7094-0E35-4892-8432-C4D2E57EDEB5}">
      <x15:workbookPr chartTrackingRefBase="1"/>
    </ext>
  </extLst>
</workbook>
</file>

<file path=xl/calcChain.xml><?xml version="1.0" encoding="utf-8"?>
<calcChain xmlns="http://schemas.openxmlformats.org/spreadsheetml/2006/main">
  <c r="H225" i="2" l="1"/>
  <c r="G225" i="2"/>
  <c r="H182" i="2" l="1"/>
  <c r="G182" i="2"/>
  <c r="D152" i="2"/>
  <c r="E152" i="2"/>
  <c r="F152" i="2"/>
  <c r="G152" i="2"/>
  <c r="H152" i="2"/>
  <c r="C152" i="2" l="1"/>
  <c r="D292" i="2" l="1"/>
  <c r="D291" i="2" s="1"/>
  <c r="D290" i="2" s="1"/>
  <c r="D289" i="2" s="1"/>
  <c r="E292" i="2"/>
  <c r="E291" i="2" s="1"/>
  <c r="E290" i="2" s="1"/>
  <c r="E289" i="2" s="1"/>
  <c r="F292" i="2"/>
  <c r="F291" i="2" s="1"/>
  <c r="F290" i="2" s="1"/>
  <c r="F289" i="2" s="1"/>
  <c r="G292" i="2"/>
  <c r="G291" i="2" s="1"/>
  <c r="G290" i="2" s="1"/>
  <c r="G289" i="2" s="1"/>
  <c r="H292" i="2"/>
  <c r="H291" i="2" s="1"/>
  <c r="H290" i="2" s="1"/>
  <c r="H289" i="2" s="1"/>
  <c r="D280" i="2"/>
  <c r="E280" i="2"/>
  <c r="F280" i="2"/>
  <c r="G280" i="2"/>
  <c r="H280" i="2"/>
  <c r="D276" i="2"/>
  <c r="E276" i="2"/>
  <c r="F276" i="2"/>
  <c r="G276" i="2"/>
  <c r="H276" i="2"/>
  <c r="D268" i="2"/>
  <c r="D267" i="2" s="1"/>
  <c r="D266" i="2" s="1"/>
  <c r="E268" i="2"/>
  <c r="E267" i="2" s="1"/>
  <c r="E266" i="2" s="1"/>
  <c r="F268" i="2"/>
  <c r="F267" i="2" s="1"/>
  <c r="F266" i="2" s="1"/>
  <c r="G268" i="2"/>
  <c r="H268" i="2"/>
  <c r="H267" i="2" s="1"/>
  <c r="H266" i="2" s="1"/>
  <c r="D269" i="2"/>
  <c r="E269" i="2"/>
  <c r="F269" i="2"/>
  <c r="G269" i="2"/>
  <c r="H269" i="2"/>
  <c r="D259" i="2"/>
  <c r="D255" i="2" s="1"/>
  <c r="D254" i="2" s="1"/>
  <c r="D253" i="2" s="1"/>
  <c r="D12" i="2" s="1"/>
  <c r="E259" i="2"/>
  <c r="E255" i="2" s="1"/>
  <c r="E254" i="2" s="1"/>
  <c r="E253" i="2" s="1"/>
  <c r="E12" i="2" s="1"/>
  <c r="F259" i="2"/>
  <c r="F255" i="2" s="1"/>
  <c r="F254" i="2" s="1"/>
  <c r="F253" i="2" s="1"/>
  <c r="F12" i="2" s="1"/>
  <c r="G259" i="2"/>
  <c r="H259" i="2"/>
  <c r="H255" i="2" s="1"/>
  <c r="H254" i="2" s="1"/>
  <c r="H253" i="2" s="1"/>
  <c r="H12" i="2" s="1"/>
  <c r="D252" i="2"/>
  <c r="D18" i="2" s="1"/>
  <c r="E252" i="2"/>
  <c r="E18" i="2" s="1"/>
  <c r="F252" i="2"/>
  <c r="F18" i="2" s="1"/>
  <c r="G252" i="2"/>
  <c r="H252" i="2"/>
  <c r="H18" i="2" s="1"/>
  <c r="D242" i="2"/>
  <c r="E242" i="2"/>
  <c r="F242" i="2"/>
  <c r="G242" i="2"/>
  <c r="H242" i="2"/>
  <c r="D237" i="2"/>
  <c r="E237" i="2"/>
  <c r="F237" i="2"/>
  <c r="G237" i="2"/>
  <c r="H237" i="2"/>
  <c r="D234" i="2"/>
  <c r="E234" i="2"/>
  <c r="F234" i="2"/>
  <c r="G234" i="2"/>
  <c r="H234" i="2"/>
  <c r="D231" i="2"/>
  <c r="E231" i="2"/>
  <c r="F231" i="2"/>
  <c r="G231" i="2"/>
  <c r="H231" i="2"/>
  <c r="D219" i="2"/>
  <c r="E219" i="2"/>
  <c r="F219" i="2"/>
  <c r="G219" i="2"/>
  <c r="H219" i="2"/>
  <c r="D214" i="2"/>
  <c r="E214" i="2"/>
  <c r="F214" i="2"/>
  <c r="G214" i="2"/>
  <c r="H214" i="2"/>
  <c r="D208" i="2"/>
  <c r="E208" i="2"/>
  <c r="F208" i="2"/>
  <c r="G208" i="2"/>
  <c r="H208" i="2"/>
  <c r="D205" i="2"/>
  <c r="E205" i="2"/>
  <c r="F205" i="2"/>
  <c r="G205" i="2"/>
  <c r="H205" i="2"/>
  <c r="D197" i="2"/>
  <c r="E197" i="2"/>
  <c r="F197" i="2"/>
  <c r="G197" i="2"/>
  <c r="H197" i="2"/>
  <c r="D192" i="2"/>
  <c r="E192" i="2"/>
  <c r="F192" i="2"/>
  <c r="G192" i="2"/>
  <c r="H192" i="2"/>
  <c r="F181" i="2"/>
  <c r="D181" i="2"/>
  <c r="E181" i="2"/>
  <c r="G181" i="2"/>
  <c r="H181" i="2"/>
  <c r="D176" i="2"/>
  <c r="E176" i="2"/>
  <c r="F176" i="2"/>
  <c r="G176" i="2"/>
  <c r="H176" i="2"/>
  <c r="D172" i="2"/>
  <c r="E172" i="2"/>
  <c r="F172" i="2"/>
  <c r="G172" i="2"/>
  <c r="H172" i="2"/>
  <c r="D167" i="2"/>
  <c r="E167" i="2"/>
  <c r="F167" i="2"/>
  <c r="G167" i="2"/>
  <c r="H167" i="2"/>
  <c r="D163" i="2"/>
  <c r="E163" i="2"/>
  <c r="F163" i="2"/>
  <c r="G163" i="2"/>
  <c r="H163" i="2"/>
  <c r="D157" i="2"/>
  <c r="E157" i="2"/>
  <c r="F157" i="2"/>
  <c r="G157" i="2"/>
  <c r="H157" i="2"/>
  <c r="D149" i="2"/>
  <c r="E149" i="2"/>
  <c r="F149" i="2"/>
  <c r="G149" i="2"/>
  <c r="H149" i="2"/>
  <c r="D146" i="2"/>
  <c r="E146" i="2"/>
  <c r="F146" i="2"/>
  <c r="G146" i="2"/>
  <c r="H146" i="2"/>
  <c r="D143" i="2"/>
  <c r="E143" i="2"/>
  <c r="F143" i="2"/>
  <c r="G143" i="2"/>
  <c r="H143" i="2"/>
  <c r="D138" i="2"/>
  <c r="E138" i="2"/>
  <c r="F138" i="2"/>
  <c r="G138" i="2"/>
  <c r="H138" i="2"/>
  <c r="D132" i="2"/>
  <c r="E132" i="2"/>
  <c r="F132" i="2"/>
  <c r="G132" i="2"/>
  <c r="H132" i="2"/>
  <c r="D128" i="2"/>
  <c r="E128" i="2"/>
  <c r="F128" i="2"/>
  <c r="G128" i="2"/>
  <c r="H128" i="2"/>
  <c r="D125" i="2"/>
  <c r="E125" i="2"/>
  <c r="F125" i="2"/>
  <c r="G125" i="2"/>
  <c r="H125" i="2"/>
  <c r="D122" i="2"/>
  <c r="E122" i="2"/>
  <c r="F122" i="2"/>
  <c r="G122" i="2"/>
  <c r="H122" i="2"/>
  <c r="D119" i="2"/>
  <c r="E119" i="2"/>
  <c r="F119" i="2"/>
  <c r="G119" i="2"/>
  <c r="H119" i="2"/>
  <c r="D116" i="2"/>
  <c r="E116" i="2"/>
  <c r="F116" i="2"/>
  <c r="G116" i="2"/>
  <c r="H116" i="2"/>
  <c r="D113" i="2"/>
  <c r="E113" i="2"/>
  <c r="F113" i="2"/>
  <c r="G113" i="2"/>
  <c r="H113" i="2"/>
  <c r="D110" i="2"/>
  <c r="E110" i="2"/>
  <c r="F110" i="2"/>
  <c r="G110" i="2"/>
  <c r="H110" i="2"/>
  <c r="D107" i="2"/>
  <c r="E107" i="2"/>
  <c r="F107" i="2"/>
  <c r="G107" i="2"/>
  <c r="H107" i="2"/>
  <c r="H98" i="2"/>
  <c r="H97" i="2" s="1"/>
  <c r="D98" i="2"/>
  <c r="D97" i="2" s="1"/>
  <c r="E98" i="2"/>
  <c r="E97" i="2" s="1"/>
  <c r="F98" i="2"/>
  <c r="F97" i="2" s="1"/>
  <c r="G98" i="2"/>
  <c r="D94" i="2"/>
  <c r="E94" i="2"/>
  <c r="F94" i="2"/>
  <c r="G94" i="2"/>
  <c r="H94" i="2"/>
  <c r="D79" i="2"/>
  <c r="D78" i="2" s="1"/>
  <c r="D77" i="2" s="1"/>
  <c r="D16" i="2" s="1"/>
  <c r="E79" i="2"/>
  <c r="E78" i="2" s="1"/>
  <c r="F79" i="2"/>
  <c r="F78" i="2" s="1"/>
  <c r="G79" i="2"/>
  <c r="H79" i="2"/>
  <c r="D74" i="2"/>
  <c r="D15" i="2" s="1"/>
  <c r="E74" i="2"/>
  <c r="E15" i="2" s="1"/>
  <c r="F74" i="2"/>
  <c r="F15" i="2" s="1"/>
  <c r="G74" i="2"/>
  <c r="H74" i="2"/>
  <c r="H15" i="2" s="1"/>
  <c r="D72" i="2"/>
  <c r="D71" i="2" s="1"/>
  <c r="D11" i="2" s="1"/>
  <c r="E72" i="2"/>
  <c r="E71" i="2" s="1"/>
  <c r="E11" i="2" s="1"/>
  <c r="F72" i="2"/>
  <c r="F71" i="2" s="1"/>
  <c r="F11" i="2" s="1"/>
  <c r="G72" i="2"/>
  <c r="H72" i="2"/>
  <c r="H71" i="2" s="1"/>
  <c r="H11" i="2" s="1"/>
  <c r="D68" i="2"/>
  <c r="E68" i="2"/>
  <c r="F68" i="2"/>
  <c r="G68" i="2"/>
  <c r="H68" i="2"/>
  <c r="D60" i="2"/>
  <c r="E60" i="2"/>
  <c r="F60" i="2"/>
  <c r="G60" i="2"/>
  <c r="H60" i="2"/>
  <c r="D58" i="2"/>
  <c r="E58" i="2"/>
  <c r="F58" i="2"/>
  <c r="G58" i="2"/>
  <c r="H58" i="2"/>
  <c r="D36" i="2"/>
  <c r="E36" i="2"/>
  <c r="F36" i="2"/>
  <c r="G36" i="2"/>
  <c r="H36" i="2"/>
  <c r="D34" i="2"/>
  <c r="E34" i="2"/>
  <c r="F34" i="2"/>
  <c r="G34" i="2"/>
  <c r="H34" i="2"/>
  <c r="D24" i="2"/>
  <c r="E24" i="2"/>
  <c r="F24" i="2"/>
  <c r="G24" i="2"/>
  <c r="H24" i="2"/>
  <c r="C234" i="2"/>
  <c r="C225" i="2"/>
  <c r="C214" i="2"/>
  <c r="C192" i="2"/>
  <c r="C182" i="2"/>
  <c r="C181" i="2" s="1"/>
  <c r="C138" i="2"/>
  <c r="C36" i="2"/>
  <c r="C110" i="1"/>
  <c r="D110" i="1"/>
  <c r="E110" i="1"/>
  <c r="F110" i="1"/>
  <c r="C108" i="1"/>
  <c r="C107" i="1" s="1"/>
  <c r="C106" i="1" s="1"/>
  <c r="D108" i="1"/>
  <c r="D107" i="1" s="1"/>
  <c r="D106" i="1" s="1"/>
  <c r="E108" i="1"/>
  <c r="E107" i="1" s="1"/>
  <c r="E106" i="1" s="1"/>
  <c r="F108" i="1"/>
  <c r="F107" i="1" s="1"/>
  <c r="F106" i="1" s="1"/>
  <c r="C103" i="1"/>
  <c r="D103" i="1"/>
  <c r="E103" i="1"/>
  <c r="F103" i="1"/>
  <c r="C99" i="1"/>
  <c r="D99" i="1"/>
  <c r="E99" i="1"/>
  <c r="F99" i="1"/>
  <c r="C96" i="1"/>
  <c r="D96" i="1"/>
  <c r="E96" i="1"/>
  <c r="E95" i="1" s="1"/>
  <c r="F96" i="1"/>
  <c r="F95" i="1" s="1"/>
  <c r="C93" i="1"/>
  <c r="D93" i="1"/>
  <c r="E93" i="1"/>
  <c r="F93" i="1"/>
  <c r="C91" i="1"/>
  <c r="D91" i="1"/>
  <c r="E91" i="1"/>
  <c r="E90" i="1" s="1"/>
  <c r="F91" i="1"/>
  <c r="F90" i="1" s="1"/>
  <c r="C81" i="1"/>
  <c r="D81" i="1"/>
  <c r="E81" i="1"/>
  <c r="F81" i="1"/>
  <c r="C68" i="1"/>
  <c r="D68" i="1"/>
  <c r="E68" i="1"/>
  <c r="E67" i="1" s="1"/>
  <c r="E66" i="1" s="1"/>
  <c r="F68" i="1"/>
  <c r="F67" i="1" s="1"/>
  <c r="F66" i="1" s="1"/>
  <c r="C64" i="1"/>
  <c r="D64" i="1"/>
  <c r="E64" i="1"/>
  <c r="F64" i="1"/>
  <c r="C59" i="1"/>
  <c r="D59" i="1"/>
  <c r="E59" i="1"/>
  <c r="E58" i="1" s="1"/>
  <c r="F59" i="1"/>
  <c r="F58" i="1" s="1"/>
  <c r="C56" i="1"/>
  <c r="D56" i="1"/>
  <c r="E56" i="1"/>
  <c r="F56" i="1"/>
  <c r="C54" i="1"/>
  <c r="D54" i="1"/>
  <c r="E54" i="1"/>
  <c r="F54" i="1"/>
  <c r="C29" i="1"/>
  <c r="C28" i="1" s="1"/>
  <c r="D29" i="1"/>
  <c r="D28" i="1" s="1"/>
  <c r="E29" i="1"/>
  <c r="E28" i="1" s="1"/>
  <c r="F29" i="1"/>
  <c r="F28" i="1" s="1"/>
  <c r="C24" i="1"/>
  <c r="D24" i="1"/>
  <c r="E24" i="1"/>
  <c r="F24" i="1"/>
  <c r="C16" i="1"/>
  <c r="D16" i="1"/>
  <c r="E16" i="1"/>
  <c r="F16" i="1"/>
  <c r="C9" i="1"/>
  <c r="D9" i="1"/>
  <c r="E9" i="1"/>
  <c r="F9" i="1"/>
  <c r="C292" i="2"/>
  <c r="C291" i="2" s="1"/>
  <c r="C290" i="2" s="1"/>
  <c r="C289" i="2" s="1"/>
  <c r="C280" i="2"/>
  <c r="C276" i="2"/>
  <c r="C269" i="2"/>
  <c r="C268" i="2"/>
  <c r="C267" i="2" s="1"/>
  <c r="C266" i="2" s="1"/>
  <c r="C265" i="2" s="1"/>
  <c r="C264" i="2" s="1"/>
  <c r="C259" i="2"/>
  <c r="C255" i="2" s="1"/>
  <c r="C254" i="2" s="1"/>
  <c r="C252" i="2"/>
  <c r="C18" i="2" s="1"/>
  <c r="C242" i="2"/>
  <c r="C237" i="2"/>
  <c r="C231" i="2"/>
  <c r="C219" i="2"/>
  <c r="C208" i="2"/>
  <c r="C205" i="2"/>
  <c r="C197" i="2"/>
  <c r="C176" i="2"/>
  <c r="C172" i="2"/>
  <c r="C167" i="2"/>
  <c r="C163" i="2"/>
  <c r="C157" i="2"/>
  <c r="C149" i="2"/>
  <c r="C146" i="2"/>
  <c r="C143" i="2"/>
  <c r="C132" i="2"/>
  <c r="C128" i="2"/>
  <c r="C125" i="2"/>
  <c r="C122" i="2"/>
  <c r="C119" i="2"/>
  <c r="C116" i="2"/>
  <c r="C113" i="2"/>
  <c r="C110" i="2"/>
  <c r="C107" i="2"/>
  <c r="C98" i="2"/>
  <c r="C97" i="2" s="1"/>
  <c r="C94" i="2"/>
  <c r="C79" i="2"/>
  <c r="C78" i="2" s="1"/>
  <c r="C77" i="2" s="1"/>
  <c r="C16" i="2" s="1"/>
  <c r="C74" i="2"/>
  <c r="C15" i="2" s="1"/>
  <c r="C72" i="2"/>
  <c r="C71" i="2" s="1"/>
  <c r="C11" i="2" s="1"/>
  <c r="C68" i="2"/>
  <c r="C60" i="2"/>
  <c r="C58" i="2"/>
  <c r="C34" i="2"/>
  <c r="C24" i="2"/>
  <c r="D15" i="1" l="1"/>
  <c r="C15" i="1"/>
  <c r="E162" i="2"/>
  <c r="E142" i="2" s="1"/>
  <c r="H202" i="2"/>
  <c r="H131" i="2"/>
  <c r="H106" i="2" s="1"/>
  <c r="E275" i="2"/>
  <c r="E14" i="2" s="1"/>
  <c r="D275" i="2"/>
  <c r="D14" i="2" s="1"/>
  <c r="C224" i="2"/>
  <c r="C223" i="2" s="1"/>
  <c r="F224" i="2"/>
  <c r="F223" i="2" s="1"/>
  <c r="E131" i="2"/>
  <c r="F162" i="2"/>
  <c r="F275" i="2"/>
  <c r="F14" i="2" s="1"/>
  <c r="G275" i="2"/>
  <c r="G14" i="2" s="1"/>
  <c r="G15" i="2"/>
  <c r="G267" i="2"/>
  <c r="G255" i="2"/>
  <c r="H78" i="2"/>
  <c r="H77" i="2" s="1"/>
  <c r="H275" i="2"/>
  <c r="H14" i="2" s="1"/>
  <c r="E202" i="2"/>
  <c r="E180" i="2" s="1"/>
  <c r="D202" i="2"/>
  <c r="F202" i="2"/>
  <c r="F180" i="2" s="1"/>
  <c r="G162" i="2"/>
  <c r="G142" i="2" s="1"/>
  <c r="H162" i="2"/>
  <c r="D162" i="2"/>
  <c r="D142" i="2" s="1"/>
  <c r="D131" i="2"/>
  <c r="D106" i="2" s="1"/>
  <c r="G131" i="2"/>
  <c r="G97" i="2"/>
  <c r="G18" i="2"/>
  <c r="G78" i="2"/>
  <c r="G77" i="2" s="1"/>
  <c r="G71" i="2"/>
  <c r="F23" i="2"/>
  <c r="F9" i="2" s="1"/>
  <c r="D95" i="1"/>
  <c r="C95" i="1"/>
  <c r="C90" i="1"/>
  <c r="D90" i="1"/>
  <c r="D67" i="1"/>
  <c r="D66" i="1" s="1"/>
  <c r="C67" i="1"/>
  <c r="C66" i="1" s="1"/>
  <c r="D58" i="1"/>
  <c r="C58" i="1"/>
  <c r="F53" i="1"/>
  <c r="E53" i="1"/>
  <c r="E52" i="1" s="1"/>
  <c r="D53" i="1"/>
  <c r="D52" i="1" s="1"/>
  <c r="C53" i="1"/>
  <c r="C52" i="1" s="1"/>
  <c r="F15" i="1"/>
  <c r="F14" i="1" s="1"/>
  <c r="F8" i="1" s="1"/>
  <c r="F7" i="1" s="1"/>
  <c r="E15" i="1"/>
  <c r="G286" i="2"/>
  <c r="G285" i="2" s="1"/>
  <c r="G284" i="2" s="1"/>
  <c r="G288" i="2"/>
  <c r="G287" i="2" s="1"/>
  <c r="H288" i="2"/>
  <c r="H287" i="2" s="1"/>
  <c r="H286" i="2"/>
  <c r="H285" i="2" s="1"/>
  <c r="H284" i="2" s="1"/>
  <c r="F286" i="2"/>
  <c r="F285" i="2" s="1"/>
  <c r="F284" i="2" s="1"/>
  <c r="F288" i="2"/>
  <c r="F287" i="2" s="1"/>
  <c r="E288" i="2"/>
  <c r="E287" i="2" s="1"/>
  <c r="E286" i="2"/>
  <c r="E285" i="2" s="1"/>
  <c r="E284" i="2" s="1"/>
  <c r="D288" i="2"/>
  <c r="D287" i="2" s="1"/>
  <c r="D286" i="2"/>
  <c r="D285" i="2" s="1"/>
  <c r="D284" i="2" s="1"/>
  <c r="E265" i="2"/>
  <c r="E264" i="2" s="1"/>
  <c r="E13" i="2"/>
  <c r="H265" i="2"/>
  <c r="H264" i="2" s="1"/>
  <c r="H13" i="2"/>
  <c r="F13" i="2"/>
  <c r="F265" i="2"/>
  <c r="F264" i="2" s="1"/>
  <c r="D265" i="2"/>
  <c r="D264" i="2" s="1"/>
  <c r="D13" i="2"/>
  <c r="E224" i="2"/>
  <c r="E223" i="2" s="1"/>
  <c r="H224" i="2"/>
  <c r="H223" i="2" s="1"/>
  <c r="D224" i="2"/>
  <c r="D223" i="2" s="1"/>
  <c r="G224" i="2"/>
  <c r="H180" i="2"/>
  <c r="D180" i="2"/>
  <c r="G202" i="2"/>
  <c r="F142" i="2"/>
  <c r="F77" i="2"/>
  <c r="F16" i="2" s="1"/>
  <c r="F17" i="2"/>
  <c r="E90" i="2"/>
  <c r="D90" i="2"/>
  <c r="F131" i="2"/>
  <c r="F106" i="2" s="1"/>
  <c r="H23" i="2"/>
  <c r="H9" i="2" s="1"/>
  <c r="D23" i="2"/>
  <c r="D9" i="2" s="1"/>
  <c r="D17" i="2"/>
  <c r="H90" i="2"/>
  <c r="H142" i="2"/>
  <c r="E106" i="2"/>
  <c r="F90" i="2"/>
  <c r="E77" i="2"/>
  <c r="E16" i="2" s="1"/>
  <c r="E17" i="2"/>
  <c r="E23" i="2"/>
  <c r="G23" i="2"/>
  <c r="C102" i="1"/>
  <c r="F102" i="1"/>
  <c r="E102" i="1"/>
  <c r="D102" i="1"/>
  <c r="C202" i="2"/>
  <c r="C180" i="2" s="1"/>
  <c r="C131" i="2"/>
  <c r="C106" i="2" s="1"/>
  <c r="C275" i="2"/>
  <c r="C14" i="2" s="1"/>
  <c r="C162" i="2"/>
  <c r="C142" i="2" s="1"/>
  <c r="C13" i="2"/>
  <c r="C253" i="2"/>
  <c r="C12" i="2" s="1"/>
  <c r="C288" i="2"/>
  <c r="C287" i="2" s="1"/>
  <c r="C286" i="2"/>
  <c r="C285" i="2" s="1"/>
  <c r="C284" i="2" s="1"/>
  <c r="C23" i="2"/>
  <c r="C9" i="2" s="1"/>
  <c r="C90" i="2"/>
  <c r="F52" i="1"/>
  <c r="D14" i="1"/>
  <c r="C14" i="1"/>
  <c r="C17" i="2"/>
  <c r="H17" i="2" l="1"/>
  <c r="E14" i="1"/>
  <c r="E8" i="1" s="1"/>
  <c r="G266" i="2"/>
  <c r="G254" i="2"/>
  <c r="G223" i="2"/>
  <c r="G180" i="2"/>
  <c r="G90" i="2"/>
  <c r="H16" i="2"/>
  <c r="G106" i="2"/>
  <c r="D89" i="2"/>
  <c r="D88" i="2" s="1"/>
  <c r="D52" i="2" s="1"/>
  <c r="D44" i="2" s="1"/>
  <c r="D43" i="2" s="1"/>
  <c r="D22" i="2" s="1"/>
  <c r="D21" i="2" s="1"/>
  <c r="G17" i="2"/>
  <c r="G16" i="2"/>
  <c r="G11" i="2"/>
  <c r="G9" i="2"/>
  <c r="D8" i="1"/>
  <c r="D7" i="1" s="1"/>
  <c r="H89" i="2"/>
  <c r="H88" i="2" s="1"/>
  <c r="H52" i="2" s="1"/>
  <c r="H44" i="2" s="1"/>
  <c r="H43" i="2" s="1"/>
  <c r="F89" i="2"/>
  <c r="F88" i="2" s="1"/>
  <c r="F52" i="2" s="1"/>
  <c r="F44" i="2" s="1"/>
  <c r="F43" i="2" s="1"/>
  <c r="F10" i="2" s="1"/>
  <c r="F20" i="2" s="1"/>
  <c r="F19" i="2" s="1"/>
  <c r="E89" i="2"/>
  <c r="E88" i="2" s="1"/>
  <c r="E52" i="2" s="1"/>
  <c r="E44" i="2" s="1"/>
  <c r="E43" i="2" s="1"/>
  <c r="E10" i="2" s="1"/>
  <c r="E9" i="2"/>
  <c r="C8" i="1"/>
  <c r="C7" i="1" s="1"/>
  <c r="C89" i="2"/>
  <c r="C88" i="2" s="1"/>
  <c r="C52" i="2" s="1"/>
  <c r="C44" i="2" s="1"/>
  <c r="C43" i="2" s="1"/>
  <c r="C86" i="2" s="1"/>
  <c r="E8" i="2" l="1"/>
  <c r="E7" i="2" s="1"/>
  <c r="H86" i="2"/>
  <c r="E7" i="1"/>
  <c r="G13" i="2"/>
  <c r="G265" i="2"/>
  <c r="G253" i="2"/>
  <c r="G12" i="2" s="1"/>
  <c r="G89" i="2"/>
  <c r="D86" i="2"/>
  <c r="D10" i="2"/>
  <c r="D20" i="2" s="1"/>
  <c r="D19" i="2" s="1"/>
  <c r="F8" i="2"/>
  <c r="F7" i="2" s="1"/>
  <c r="F86" i="2"/>
  <c r="E22" i="2"/>
  <c r="E21" i="2" s="1"/>
  <c r="F22" i="2"/>
  <c r="F21" i="2" s="1"/>
  <c r="H22" i="2"/>
  <c r="H21" i="2" s="1"/>
  <c r="H10" i="2"/>
  <c r="H20" i="2" s="1"/>
  <c r="H19" i="2" s="1"/>
  <c r="E86" i="2"/>
  <c r="E20" i="2"/>
  <c r="E19" i="2" s="1"/>
  <c r="C10" i="2"/>
  <c r="C22" i="2"/>
  <c r="C21" i="2" s="1"/>
  <c r="G264" i="2" l="1"/>
  <c r="G88" i="2"/>
  <c r="D8" i="2"/>
  <c r="D7" i="2" s="1"/>
  <c r="H8" i="2"/>
  <c r="H7" i="2" s="1"/>
  <c r="C20" i="2"/>
  <c r="C19" i="2" s="1"/>
  <c r="C8" i="2"/>
  <c r="C7" i="2" s="1"/>
  <c r="G52" i="2" l="1"/>
  <c r="G44" i="2" l="1"/>
  <c r="G43" i="2" l="1"/>
  <c r="G22" i="2" l="1"/>
  <c r="G86" i="2"/>
  <c r="G10" i="2"/>
  <c r="G8" i="2" l="1"/>
  <c r="G20" i="2"/>
  <c r="G21" i="2"/>
  <c r="G19" i="2" l="1"/>
  <c r="G7" i="2"/>
</calcChain>
</file>

<file path=xl/sharedStrings.xml><?xml version="1.0" encoding="utf-8"?>
<sst xmlns="http://schemas.openxmlformats.org/spreadsheetml/2006/main" count="643" uniqueCount="525">
  <si>
    <t xml:space="preserve">lei </t>
  </si>
  <si>
    <t>Cod</t>
  </si>
  <si>
    <t>Denumire indicator</t>
  </si>
  <si>
    <t>Prevederi bugetare aprobate la finele perioadei de raportare</t>
  </si>
  <si>
    <t>Prevederi bugetare trimestriale cumulate</t>
  </si>
  <si>
    <t>Incasari realizate cumulat</t>
  </si>
  <si>
    <t>Incasari realizate luna curenta</t>
  </si>
  <si>
    <t>00.01.05</t>
  </si>
  <si>
    <t>VENITURI -TOTAL</t>
  </si>
  <si>
    <t>00.02.05</t>
  </si>
  <si>
    <t xml:space="preserve">I. VENITURI CURENTE          </t>
  </si>
  <si>
    <t>12.05</t>
  </si>
  <si>
    <t>Alte impozite si taxe generale pe bunuri si servicii</t>
  </si>
  <si>
    <t>12.05.09</t>
  </si>
  <si>
    <t>Venituri din contributia datorata pentru medicamente finantate din Fondul national unic de asigurari sociale de sanatate si din bugetul Ministerului Sanatatii</t>
  </si>
  <si>
    <t>12.05.10</t>
  </si>
  <si>
    <t>Venituri din contributia datorata pentru medicamente finantate din Fondul national unic de asigurari sociale de sanatate pana la data de 30 septembrie</t>
  </si>
  <si>
    <t>12.05.14</t>
  </si>
  <si>
    <t>Venituri din contributia datorata pentru contractele cost-volum/cost-volum-rezultat</t>
  </si>
  <si>
    <t>12.05.15</t>
  </si>
  <si>
    <t>Venituri din contributia datorata pentru volume de medicamente consumate care depasesc volumele stabilite prin contracte</t>
  </si>
  <si>
    <t>20. 00.05</t>
  </si>
  <si>
    <t xml:space="preserve">B. CONTRIBUTII DE ASIGURARI            </t>
  </si>
  <si>
    <t>20.05</t>
  </si>
  <si>
    <t xml:space="preserve">CONTRIBUTIILE ANGAJATORILOR  </t>
  </si>
  <si>
    <t>20.05.03</t>
  </si>
  <si>
    <t>Contributii de asigurari sociale de sanatate datorate de angajatori</t>
  </si>
  <si>
    <t>20.05.03.01</t>
  </si>
  <si>
    <t>Contributii de la persoane juridice sau fizice care angajeaza personal salariat</t>
  </si>
  <si>
    <t>20.05.03.02</t>
  </si>
  <si>
    <t>Contributii pt. asigurari sociale de sanatate datorate de persoanele aflate in somaj</t>
  </si>
  <si>
    <t>20.05.03.03</t>
  </si>
  <si>
    <t>Contributii in urma valorificarii creantelor de catre AVAS</t>
  </si>
  <si>
    <t>20.05.03.04</t>
  </si>
  <si>
    <t xml:space="preserve">Contributii  pentru concedii si indemnizatii de la persoane juridice sau fizice </t>
  </si>
  <si>
    <t>20.05.03.05</t>
  </si>
  <si>
    <t xml:space="preserve">Contributii pentru concedii sau indemnizatii  datorate de persoanele aflate in somaj </t>
  </si>
  <si>
    <t>20.05.03.06</t>
  </si>
  <si>
    <t xml:space="preserve">Contributia suportata de angajator pentru concedii si indemnizatii datoarata de persoanele aflate in incapacitate temporara de munca din cauza de accident de munca sau boala profesionala </t>
  </si>
  <si>
    <t>20.05.03.07</t>
  </si>
  <si>
    <t>Contributia de asigurari sociale de sanatate suportata de angajatorul/platitorul de venit dupa caz</t>
  </si>
  <si>
    <t>20.05.07</t>
  </si>
  <si>
    <t>Contributii pentru concedii si indemnizatii</t>
  </si>
  <si>
    <t>20.05.07.01</t>
  </si>
  <si>
    <t>Contributii pentru concedii si indemnizatii de la persoane juridice sau fizice</t>
  </si>
  <si>
    <t>20.05.07.02</t>
  </si>
  <si>
    <t>Contributii pentru concedii si indemnizatii datorate de persoanele aflate in somaj</t>
  </si>
  <si>
    <t>20.05.12</t>
  </si>
  <si>
    <t>Venituri din contributia asiguratorie pentru munca pentru concedii si indemnizatii</t>
  </si>
  <si>
    <t>21.05</t>
  </si>
  <si>
    <t>CONTRIBUTIILE ASIGURATILOR</t>
  </si>
  <si>
    <t>21.05.03</t>
  </si>
  <si>
    <t>Contributii de asigurari sociale de sanatate datorate de asigurati</t>
  </si>
  <si>
    <t>21.05.03.01</t>
  </si>
  <si>
    <t xml:space="preserve">Contributia datorata de persoane asigurate care au calitatea de angajat </t>
  </si>
  <si>
    <t>21.05.03.02</t>
  </si>
  <si>
    <t>Contributii de asigurari sociale de sanatate datorate pentru persoane care realizeaza venituri din activitati independente si alte activitati si persoanele care nu realizeaza venituri</t>
  </si>
  <si>
    <t>21.05.03.03</t>
  </si>
  <si>
    <t>Contributia pentru concedii si indemnizatii datorate de asigurati</t>
  </si>
  <si>
    <t>21.05.03.04</t>
  </si>
  <si>
    <t>Contributia datorata de pensionari</t>
  </si>
  <si>
    <t>21.05.03.05</t>
  </si>
  <si>
    <t>Contibutii de asigurari sociale de sanatate restituite</t>
  </si>
  <si>
    <t>21.05.05</t>
  </si>
  <si>
    <t>Contributii facultative ale asiguratilor</t>
  </si>
  <si>
    <t>21.05.09</t>
  </si>
  <si>
    <t>Contributii de asigurari sociale de sanatate de la persoane care realizeaza venituri de natura profesionala cu caracter ocazional</t>
  </si>
  <si>
    <t>21.05.16</t>
  </si>
  <si>
    <t>Contributia individuala de asigurari sociale de sanatate datorata de persoanele care realizeaza venituri din drepturi de proprietate intelectuala</t>
  </si>
  <si>
    <t>21.05.17</t>
  </si>
  <si>
    <t>Contributia individuala de asigurari sociale de sanatate datorata de persoanele care realizeaza venituri din activitati desfasurate in baza contractelor/conventiilor civile incheiate potrivit Codului civil, precum si a contractelor pe agent</t>
  </si>
  <si>
    <t>21.05.18</t>
  </si>
  <si>
    <t>Contributia individuala de asigurari sociale de sanatate datorata de persoanele care realizeaza venituri din activitatea de expertiza contabila si tehnica, judiciara si extrajudiciara</t>
  </si>
  <si>
    <t>21.05.19</t>
  </si>
  <si>
    <t>Contributia individuala de asigurari sociale de sanatate datorata de persoanele care realizeaza venitul obtinut dintr-o asociere cu o microintreprindere care nu genereza o persoana juridica</t>
  </si>
  <si>
    <t>21.05.20</t>
  </si>
  <si>
    <t>Contributia individuala de asigurari sociale de sanatate datorata de persoanele care realizeaza venituri , in regim de retinere la sursa a impozitului pe venit, din asocierile fara personalitate juridica</t>
  </si>
  <si>
    <t>21.05.21</t>
  </si>
  <si>
    <t>Contributia individuala de asigurari sociale de sanatate datorata de persoanele care realizeaza venituri , in regim de retinere la sursa a impozitului pe venit, din activitati agricole</t>
  </si>
  <si>
    <t>21.05.22</t>
  </si>
  <si>
    <t>Contributia individuala de asigurari sociale de sanatate datorata de persoanele care realizeaza venituri din arendarea bunurilor agricole</t>
  </si>
  <si>
    <t>21.05.23</t>
  </si>
  <si>
    <t>Contributia individuala de asigurari sociale de sanatate datorata de persoanele care realizeaza venituri din cedarea folosintei bunurilor</t>
  </si>
  <si>
    <t>21.05.24</t>
  </si>
  <si>
    <t>Regularizari</t>
  </si>
  <si>
    <t>21.05.25</t>
  </si>
  <si>
    <t>Contributii pentru concedii si indemnizatii datorate de asigurati</t>
  </si>
  <si>
    <t>21.05.26</t>
  </si>
  <si>
    <t>Contributia individuala de asigurari sociale de sanatate datorata de persoanele care realizeaza venituri obtinute dintr-o asociere cu o persoana juridica</t>
  </si>
  <si>
    <t>21.05.27</t>
  </si>
  <si>
    <t>Diferente aferente contributiei de asigurari sociale de sanatate</t>
  </si>
  <si>
    <t>21.05.29</t>
  </si>
  <si>
    <t>Contributia de asigurari sociale de sanatate datorata de persoane fizice care realizeaza venituri in baza contractelor de activ.sportiva</t>
  </si>
  <si>
    <t>21.05.49</t>
  </si>
  <si>
    <t>Contributii de asigurari sociale de sanatate aferente declaratiei unice</t>
  </si>
  <si>
    <t>21.05.50</t>
  </si>
  <si>
    <t>Alte contributii pentru asigurari sociale datorate de asigurati</t>
  </si>
  <si>
    <t>29.00.05</t>
  </si>
  <si>
    <t xml:space="preserve">C.VENITURI NEFISCALE         </t>
  </si>
  <si>
    <t>30. 00.05</t>
  </si>
  <si>
    <t xml:space="preserve">C1.VENITURI DIN PROPRIETATE       </t>
  </si>
  <si>
    <t>30.05</t>
  </si>
  <si>
    <t xml:space="preserve">VENITURI DIN PROPRIETATE       </t>
  </si>
  <si>
    <t>30.05.50</t>
  </si>
  <si>
    <t>Alte venituri din proprietate</t>
  </si>
  <si>
    <t>31.05</t>
  </si>
  <si>
    <t>Venituri din dobanzi</t>
  </si>
  <si>
    <t>31.05.03</t>
  </si>
  <si>
    <t>Alte venituri din dobanzi</t>
  </si>
  <si>
    <t>33.00.05</t>
  </si>
  <si>
    <t>C2 VANZARI DE BUNURI SI SERVICII</t>
  </si>
  <si>
    <t>36.05</t>
  </si>
  <si>
    <t>DIVERSE VENITURI</t>
  </si>
  <si>
    <t>36.05.01.01</t>
  </si>
  <si>
    <t>Venituri din aplicarea prescriptiei extinctive</t>
  </si>
  <si>
    <t>36.24</t>
  </si>
  <si>
    <t>Venituri din compensarea creantelor din despagubiri</t>
  </si>
  <si>
    <t>36.32.01</t>
  </si>
  <si>
    <t>Sume provenite din finantarea bugetara a anilor precedenti</t>
  </si>
  <si>
    <t>36.05.50</t>
  </si>
  <si>
    <t xml:space="preserve">Alte venituri </t>
  </si>
  <si>
    <t>37.05</t>
  </si>
  <si>
    <t>TRANSFERURI VOLUNTARE, ALTELE DECAT SUBVENTIILE</t>
  </si>
  <si>
    <t>37.05.01</t>
  </si>
  <si>
    <t>Donatii si sponsorizari</t>
  </si>
  <si>
    <t>41.00.05</t>
  </si>
  <si>
    <t>IV. SUBVENTII</t>
  </si>
  <si>
    <t>42. 00</t>
  </si>
  <si>
    <t>SUBVENTII DE LA ALTE NIVELE ALE ADMINISTRATIEI PUBLICE</t>
  </si>
  <si>
    <t>42.05</t>
  </si>
  <si>
    <t>SUBVENTII DE LA BUGETUL DE STAT</t>
  </si>
  <si>
    <t>42.05.22</t>
  </si>
  <si>
    <t>Contributii de asigurari de sanatate pentru persoane care satisfac serviciul militar in termen</t>
  </si>
  <si>
    <t>42.05.23</t>
  </si>
  <si>
    <t xml:space="preserve"> Contributii de asigurari de sanatate pentru persoane care executa o pedeapsa  privativa de libertate sau arest preventiv</t>
  </si>
  <si>
    <t>42.05.26</t>
  </si>
  <si>
    <t>Subventii primite de bugetul fondului national unic de asigurari sociale de sanatate pentru echilibrare</t>
  </si>
  <si>
    <t>42.05.27</t>
  </si>
  <si>
    <t xml:space="preserve"> Contributii de asigurari de sanatate pentru persoanele aflate in concediu pentru cresterea copilului</t>
  </si>
  <si>
    <t>42.05.30</t>
  </si>
  <si>
    <t>Contributii de asigurari de sanatate pentru pensionari</t>
  </si>
  <si>
    <t>42.05.47</t>
  </si>
  <si>
    <t>Contributii de asigurari de sanatate pentru persoanele beneficiare de ajutor social</t>
  </si>
  <si>
    <t>42.05.48</t>
  </si>
  <si>
    <t>Contributii de asigurari de sanatate pentru cetateni straini aflati in centrele de cazare</t>
  </si>
  <si>
    <t>42.05.49</t>
  </si>
  <si>
    <t>Contributii de asigurari de sanatate pentru personalul monahal al cultelor recunoscute</t>
  </si>
  <si>
    <t>42.05.50</t>
  </si>
  <si>
    <t>Contributii de asigurari de sanatate pentru persoanele care se afla in executarea masurilor prev. la art.105,113 si 114 din Codul penal, precum si pt. persoane care se afla in perioada de amanare sau interupere a executarii pedepsei private de libertate</t>
  </si>
  <si>
    <t>42.05.53</t>
  </si>
  <si>
    <t xml:space="preserve">Sume alocate din bugetul de stat, altele decat cele de echilibrare, prin bugetul Ministerului Sanatatii </t>
  </si>
  <si>
    <t>42.05.72</t>
  </si>
  <si>
    <t xml:space="preserve"> Contributii de asigurari de sanatate pentru concedii acomodare adoptii</t>
  </si>
  <si>
    <t>42.05.74</t>
  </si>
  <si>
    <t>Sume alocate bugetului Fondului national unic de asigurari sociale de sanatate, pentru acoperirea deficitului rezultat din aplicarea prvederilor legale referitoare la concediile si indemnizatiile de asigurari sociale de sanatate</t>
  </si>
  <si>
    <t>43.05</t>
  </si>
  <si>
    <t>SUBVENTII DE LA ALTE ADMINISTRATII</t>
  </si>
  <si>
    <t>43.05.02</t>
  </si>
  <si>
    <t>Contributii de asigurari de sanatate pentru persoane care executa o pedeapsa  privativa de libertate sau arest preventiv</t>
  </si>
  <si>
    <t>43.05.03</t>
  </si>
  <si>
    <t>43.05.05</t>
  </si>
  <si>
    <t xml:space="preserve">Contributii de asigurari de sanatate pentru persoane care se afla in concediu medical sau in concedii medicale pentru ingrijirea copilului bolnav in varsta de pana la 7 ani   </t>
  </si>
  <si>
    <t>43.05.06</t>
  </si>
  <si>
    <t>Contributii de asigurari de sanatate pentru persoane care se afla in concediu medical din cauza de accidente de munca si boli profesionale</t>
  </si>
  <si>
    <t>43.05.11</t>
  </si>
  <si>
    <t>43.05.12</t>
  </si>
  <si>
    <t>Sume alocate din veniturile proprii ale Ministerului Sanatatii Publice</t>
  </si>
  <si>
    <t>43.05.13</t>
  </si>
  <si>
    <t>Contributii din bugetul asigurarilor sociale de stat, din sumele alocate sistemului de asigurari pentru accidente de munca si boli profesionale, pentru concedii si indemnizatii datorate persoanelor aflate in incapacitate temporara de munca din cauza accidentelor de munca sau bolilor profesionale</t>
  </si>
  <si>
    <t>43.05.18</t>
  </si>
  <si>
    <t>Contributii de asigurari de sanatate pentru cetatenii romani victime ale traficului de persoane pentru o perioada de cel mult 12 luni</t>
  </si>
  <si>
    <t>45.05</t>
  </si>
  <si>
    <t>SUME PRIMITE DE LA UE/ALTI DONATORI IN CONTUL PLATILOR EFECTUATE SI PREFINANTARI AFERENTE CADRULUI FINANCIAR 2014-2020</t>
  </si>
  <si>
    <t>45.05.01</t>
  </si>
  <si>
    <t>Fondul European de Dezvoltare Regionala</t>
  </si>
  <si>
    <t>45.05.01.01</t>
  </si>
  <si>
    <t>Sume primite in contul platilor efectuate in AN CURENT</t>
  </si>
  <si>
    <t>45.05.02</t>
  </si>
  <si>
    <t>Fondul Social European (FSE)</t>
  </si>
  <si>
    <t>45.05.02.02</t>
  </si>
  <si>
    <t>Sume primite in contul platilor efectuate in ANII ANTERIORI</t>
  </si>
  <si>
    <t>48.05</t>
  </si>
  <si>
    <t>48.05.02</t>
  </si>
  <si>
    <t>48.05.02.01</t>
  </si>
  <si>
    <t>Sume primite in contul platilor efectuate in anul curent</t>
  </si>
  <si>
    <t>48.05.02.02</t>
  </si>
  <si>
    <t>Sume primite in contul platilor efectuate in anul precedent</t>
  </si>
  <si>
    <t>48.05.15</t>
  </si>
  <si>
    <t>48.05.15.01</t>
  </si>
  <si>
    <t>48.05.15.02</t>
  </si>
  <si>
    <t>08</t>
  </si>
  <si>
    <t>FONDURI EXTERNE NERAMBURSABILE
TOTAL VENITURI</t>
  </si>
  <si>
    <t>48.08</t>
  </si>
  <si>
    <t>48.08.15</t>
  </si>
  <si>
    <t>Alte programe comunitare finantate in perioada 2014-2020 (APC)</t>
  </si>
  <si>
    <t>48.19.03</t>
  </si>
  <si>
    <t>Mecanismul pentru interconectarea Europei</t>
  </si>
  <si>
    <t xml:space="preserve">III.  OPERATIUNI FINANCIARE </t>
  </si>
  <si>
    <t>40.08</t>
  </si>
  <si>
    <t>Incasari din rambursarea imprumuturilor acordate</t>
  </si>
  <si>
    <t>40.08.15</t>
  </si>
  <si>
    <t>Sume utilizate din excedentul anului precedent pentru efectuarea de cheltuieli</t>
  </si>
  <si>
    <t>40.08.15.03</t>
  </si>
  <si>
    <t>Sume utilizate de alte instituţii din excedentul anului precedent</t>
  </si>
  <si>
    <t>47.05</t>
  </si>
  <si>
    <t>SUME ÎN CURS DE DISTRIBUIRE</t>
  </si>
  <si>
    <t>47.05.00</t>
  </si>
  <si>
    <t>Venituri ale bugetului Fondului Național unic de asigurări sociale de sănătate, încasate în contul unic, în curs de distribuire</t>
  </si>
  <si>
    <t>Credite de angajament</t>
  </si>
  <si>
    <t>Credite bugetare anuale aprobate la finele perioadei de raportare</t>
  </si>
  <si>
    <t>Credite bugetare trimestriale cumulate</t>
  </si>
  <si>
    <t>Plati efectuate cumulat</t>
  </si>
  <si>
    <t>Plati efectuate luna curenta</t>
  </si>
  <si>
    <t xml:space="preserve">B        </t>
  </si>
  <si>
    <t>50. 05</t>
  </si>
  <si>
    <t xml:space="preserve">CHELTUIELI- TOTAL      </t>
  </si>
  <si>
    <t>50.05.01</t>
  </si>
  <si>
    <t>CHELTUIELI CURENTE</t>
  </si>
  <si>
    <t>50.05.10</t>
  </si>
  <si>
    <t>TITLUL I CHELTUIELI DE PERSONAL</t>
  </si>
  <si>
    <t>50.05.20</t>
  </si>
  <si>
    <t>TITLUL II BUNURI SI SERVICII</t>
  </si>
  <si>
    <t>50.05.30</t>
  </si>
  <si>
    <t>TITLUL III DOBANZI</t>
  </si>
  <si>
    <t>66.05.51</t>
  </si>
  <si>
    <t>TITLUL VI TRANSFERURI INTRE UNITATI ALE ADMINISTRATIEI PUBLICE</t>
  </si>
  <si>
    <t>50.05.57</t>
  </si>
  <si>
    <t>TITLUL IX ASISTENTA SOCIALA</t>
  </si>
  <si>
    <t>50.05.58</t>
  </si>
  <si>
    <t>TITLUL X PROIECTE CU FINANTARE DIN FONDURI EXTERNE NERAMBURSABILE AFERENTE CADRULUI FINANCIAR 2014-2020</t>
  </si>
  <si>
    <t>50.05.59</t>
  </si>
  <si>
    <t xml:space="preserve">TITLUL XI ALTE CHELTUIELI </t>
  </si>
  <si>
    <t>50.05.70</t>
  </si>
  <si>
    <t>CHELTUIELI DE CAPITAL</t>
  </si>
  <si>
    <t>50.05.71</t>
  </si>
  <si>
    <t>TITLUL XV ACTIVE NEFINANCIARE</t>
  </si>
  <si>
    <t>50.05.85</t>
  </si>
  <si>
    <t>PLATI EFECTUATE IN ANII PRECEDENTI SI RECUPERATE IN ANUL CURENT</t>
  </si>
  <si>
    <t>66.00.05</t>
  </si>
  <si>
    <t>Partea a III-a CHELTUIELI SOCIAL - CULTURALE</t>
  </si>
  <si>
    <t>66.00.05.01</t>
  </si>
  <si>
    <t>66 .05</t>
  </si>
  <si>
    <t>SANATATE</t>
  </si>
  <si>
    <t>66.05.01</t>
  </si>
  <si>
    <t>66.05.10</t>
  </si>
  <si>
    <t>66.05.10.01</t>
  </si>
  <si>
    <t>Cheltuieli de salarii in bani</t>
  </si>
  <si>
    <t>66.05.10.01.01</t>
  </si>
  <si>
    <t>Salarii de baza</t>
  </si>
  <si>
    <t>66.05.10.01.05</t>
  </si>
  <si>
    <t>Sporuri pentru conditii de munca</t>
  </si>
  <si>
    <t>66.05.10.01.06</t>
  </si>
  <si>
    <t>Alte sporuri</t>
  </si>
  <si>
    <t>66.05.10.01.12</t>
  </si>
  <si>
    <t>Indemnizatii platite unor persoane din afara unitatii</t>
  </si>
  <si>
    <t>66.05.10.01.13</t>
  </si>
  <si>
    <t>Indemnizatii de delegare</t>
  </si>
  <si>
    <t>66.05.10.01.14</t>
  </si>
  <si>
    <t>Indemnizatii de detasare</t>
  </si>
  <si>
    <t>66.05.10.01.17</t>
  </si>
  <si>
    <t>Indemnizatii de hrana</t>
  </si>
  <si>
    <t>66.05.10.01.30</t>
  </si>
  <si>
    <t>Alte drepturi salariale in bani</t>
  </si>
  <si>
    <t xml:space="preserve">   ~ hotarari judecatoresti</t>
  </si>
  <si>
    <t>66.05.10.01.02</t>
  </si>
  <si>
    <t>Cheltuieli salariale in natura</t>
  </si>
  <si>
    <t>66.05.10.01.02.06</t>
  </si>
  <si>
    <t>Vouchere de vacanta</t>
  </si>
  <si>
    <t>66.05.10.03</t>
  </si>
  <si>
    <t>Contributii</t>
  </si>
  <si>
    <t>66.05.10.03.01</t>
  </si>
  <si>
    <t>Contributii de asigurari sociale de stat</t>
  </si>
  <si>
    <t>66.05.10.03.02</t>
  </si>
  <si>
    <t>Contributii de asigurari de somaj</t>
  </si>
  <si>
    <t>66.05.10.03.03</t>
  </si>
  <si>
    <t>Contributii de asigurari sociale de sanatate</t>
  </si>
  <si>
    <t>66.05.10.03.04</t>
  </si>
  <si>
    <t xml:space="preserve">Contributii de asigurari pentru accidente de munca si boli profesionale </t>
  </si>
  <si>
    <t>66.05.10.03.06</t>
  </si>
  <si>
    <t>66.05.10.03.07</t>
  </si>
  <si>
    <t>Contributia asiguratorie pentru munca</t>
  </si>
  <si>
    <t>66.05.20</t>
  </si>
  <si>
    <t>66.05.20.01</t>
  </si>
  <si>
    <t>Bunuri si servicii</t>
  </si>
  <si>
    <t>66.05.20.01.01</t>
  </si>
  <si>
    <t>Furnituri de birou</t>
  </si>
  <si>
    <t>66.05.20.01.02</t>
  </si>
  <si>
    <t>Materiale pentru curatenie</t>
  </si>
  <si>
    <t>66.05.20.01.03</t>
  </si>
  <si>
    <t>Incalzit, iluminat si forta motrica</t>
  </si>
  <si>
    <t>66.05.20.01.04</t>
  </si>
  <si>
    <t>Apa, canal si salubritate</t>
  </si>
  <si>
    <t>66.05.20.01.05</t>
  </si>
  <si>
    <t>Carburanti si lubrifianti</t>
  </si>
  <si>
    <t>66.05.20.01.06</t>
  </si>
  <si>
    <t>Piese de schimb</t>
  </si>
  <si>
    <t>66.05.20.01.08</t>
  </si>
  <si>
    <t>Posta, telecomunicatii, radio, tv, internet</t>
  </si>
  <si>
    <t>66.05.20.01.09</t>
  </si>
  <si>
    <t>Materiale si prestari de servicii cu caracter functional din care:</t>
  </si>
  <si>
    <t>66.05.20.01.09.2</t>
  </si>
  <si>
    <t>Materiale si prestari de servicii cu caracter functional pt ch.proprii</t>
  </si>
  <si>
    <t>66.05.20.01.30</t>
  </si>
  <si>
    <t>Alte bunuri si servicii pentru intretinere si functionare, din care:</t>
  </si>
  <si>
    <t xml:space="preserve"> - sume pentru servicii poştale în vederea distribuţiei cardurilor naţionale </t>
  </si>
  <si>
    <t xml:space="preserve">  - sume pentru servicii de mententanta si suport tehnic pentru sistemul ERP</t>
  </si>
  <si>
    <t>66.05.20.02</t>
  </si>
  <si>
    <t>Reparatii curente</t>
  </si>
  <si>
    <t>66.05.20.05</t>
  </si>
  <si>
    <t>Bunuri de natura obiectelor de inventar</t>
  </si>
  <si>
    <t>66.05.20.05.30</t>
  </si>
  <si>
    <t>Alte obiecte de inventar</t>
  </si>
  <si>
    <t>66.05.20.06</t>
  </si>
  <si>
    <t>Deplasari, detasari, transferari</t>
  </si>
  <si>
    <t>66.05.20.06.01</t>
  </si>
  <si>
    <t>Deplasari interne, detasari, transferari</t>
  </si>
  <si>
    <t>66.05.20.06.02</t>
  </si>
  <si>
    <t>Deplasari in strainatate</t>
  </si>
  <si>
    <t>66.05.20.11</t>
  </si>
  <si>
    <t>Carti, publicatii si materiale documentare</t>
  </si>
  <si>
    <t>66.05.20.12</t>
  </si>
  <si>
    <t>Consultanta si expertiza</t>
  </si>
  <si>
    <t>66.05.20.13</t>
  </si>
  <si>
    <t>Pregatire profesionala</t>
  </si>
  <si>
    <t>66.05.20.14</t>
  </si>
  <si>
    <t>Protectia muncii</t>
  </si>
  <si>
    <t>66.05.20.25</t>
  </si>
  <si>
    <t>Cheltuieli judiciare si extrajudiciare derivate din actiuni in reprezentarea intereselor statului, potrivit dispozitiilor legale</t>
  </si>
  <si>
    <t>66.05.20.30</t>
  </si>
  <si>
    <t>Alte cheltuieli</t>
  </si>
  <si>
    <t>66.05.20.30.04</t>
  </si>
  <si>
    <t>Chirii</t>
  </si>
  <si>
    <t>66.05.20.30.30</t>
  </si>
  <si>
    <t>Alte cheltuieli cu bunuri si servicii</t>
  </si>
  <si>
    <t>66.05.30</t>
  </si>
  <si>
    <t>66.05.30.03</t>
  </si>
  <si>
    <t>Alte dobanzi</t>
  </si>
  <si>
    <t>66.05.30.03.02</t>
  </si>
  <si>
    <t>Dobanda datorata trezoreriei statului</t>
  </si>
  <si>
    <t>50.00.59</t>
  </si>
  <si>
    <t>50.00.59.17</t>
  </si>
  <si>
    <t>Despagubiri civile</t>
  </si>
  <si>
    <t>50.00.59.40</t>
  </si>
  <si>
    <t>Sume aferente persoanelor cu handicap neincadrate</t>
  </si>
  <si>
    <t>66.05.70</t>
  </si>
  <si>
    <t>66.05.71</t>
  </si>
  <si>
    <t>66.05.71.01</t>
  </si>
  <si>
    <t>Active fixe</t>
  </si>
  <si>
    <t>66.05.71.01.01</t>
  </si>
  <si>
    <t>Constructii</t>
  </si>
  <si>
    <t>66.05.71.01.02</t>
  </si>
  <si>
    <t>Masini, echipamente si mijloace de transport</t>
  </si>
  <si>
    <t>66.05.71.01.03</t>
  </si>
  <si>
    <t>Mobilier, aparatura birotica si alte active corporale</t>
  </si>
  <si>
    <t>66.05.71.01.30</t>
  </si>
  <si>
    <t>Alte active fixe</t>
  </si>
  <si>
    <t>66.05.71.03</t>
  </si>
  <si>
    <t>Reparatii capitale aferente activelor fixe</t>
  </si>
  <si>
    <t>Administratia centrala</t>
  </si>
  <si>
    <t>66.05.02</t>
  </si>
  <si>
    <t>Servicii publice descentralizate, din care:</t>
  </si>
  <si>
    <t xml:space="preserve"> Plati efectuate in anii precedenti si recuperate in anul curent</t>
  </si>
  <si>
    <t>66.05.20.01.09.1</t>
  </si>
  <si>
    <t>Materiale si prestari de servicii cu caracter medical</t>
  </si>
  <si>
    <t>66.05.03</t>
  </si>
  <si>
    <t>Produse farmaceutice, materiale sanitare specifice si dispozitive medicale</t>
  </si>
  <si>
    <t>66.05.03.01</t>
  </si>
  <si>
    <t>Medicamente cu si fara contributie personala</t>
  </si>
  <si>
    <t xml:space="preserve">    ~ activitatea curenta</t>
  </si>
  <si>
    <t>~ contributia personala pentru medicamentele acordate in tratamentul ambulatoriu persoanelor care beneficiaza de OUG 15/2022, cu modificarile si completarile ulterioare</t>
  </si>
  <si>
    <t>~sume pentru punerea in aplicare a art. 1 alin (4) din OUG 15/2022  privind acordarea de sprijin şi asistenţă umanitară de către statul român cetăţenilor străini sau apatrizilor aflaţi în situaţii deosebite, proveniţi din zona conflictului armat din Ucraina, cu modificarile si completarile ulterioare</t>
  </si>
  <si>
    <t xml:space="preserve">    ~  cost volum-rezultat, din care:</t>
  </si>
  <si>
    <t xml:space="preserve"> - activitatea curenta</t>
  </si>
  <si>
    <t xml:space="preserve">    ~  cost volum, din care:</t>
  </si>
  <si>
    <t xml:space="preserve">          - medicamente cost volum ( fara medicamente pentru pensionari cu compensare 90% pe sublista B)</t>
  </si>
  <si>
    <t xml:space="preserve">    -  medicamente cost volum compensate 50% pentru pensionari conform HG nr.186/2009 privind aprobarea Programului pentru compensarea cu 90% a preţului de referinţă al medicamentelor, cu modificarile si completarile ulterioare,</t>
  </si>
  <si>
    <t xml:space="preserve">       - medicamente cost volum compensate 40% conform HG nr.186/2009 privind aprobarea Programului pentru compensarea cu 90% a preţului de referinţă al medicamentelor, cu modificarile si completarile ulterioare</t>
  </si>
  <si>
    <t xml:space="preserve">    ~ personal contractual</t>
  </si>
  <si>
    <t xml:space="preserve">    ~ medicamente 40% - conform HG nr.186/2009 privind aprobarea Programului pentru compensarea cu 90% a preţului de referinţă al medicamentelor, cu modificarile si completarile ulterioare</t>
  </si>
  <si>
    <t>66.05.03.02</t>
  </si>
  <si>
    <t>Medicamente pentru boli cronice cu risc crescut utilizate in programele nationale cu scop curativ, din care:</t>
  </si>
  <si>
    <t xml:space="preserve">          Programul national detratament pentru boli rare</t>
  </si>
  <si>
    <t xml:space="preserve">          Programul national de tratament al bolilor neurologice</t>
  </si>
  <si>
    <t xml:space="preserve">          Programul national de tratament al hemofiliei si talasemiei</t>
  </si>
  <si>
    <t xml:space="preserve">          Programul national  de diabet zaharat</t>
  </si>
  <si>
    <t xml:space="preserve">          Programul national de boli endocrine</t>
  </si>
  <si>
    <t xml:space="preserve">          Programul national de transplant de organe, tesuturi si celule de origine umana</t>
  </si>
  <si>
    <t xml:space="preserve">         Programul national de sanatate mintala</t>
  </si>
  <si>
    <t xml:space="preserve">          Programul national de oncologie</t>
  </si>
  <si>
    <t>Sume pentru medicamente utilizate in programele nationale cu scop curativ care fac obiectul contractelor de tip COST VOLUM, din care:</t>
  </si>
  <si>
    <t>Subprogramul de tratament al bolnavilor cu afectiuni oncologice(adulti si copii)</t>
  </si>
  <si>
    <t>Programul national de tratament pentru boli rare (purpura trombocitopenica)</t>
  </si>
  <si>
    <t>Programul national de tratament pentru boli rare (alte medicamente circuit inchis)</t>
  </si>
  <si>
    <t xml:space="preserve">  -  Programul national de tratament pentru boli rare (mucoviscidoza)</t>
  </si>
  <si>
    <t>Programul national de tratament al bolilor neurologice</t>
  </si>
  <si>
    <t>66.05.03.03</t>
  </si>
  <si>
    <t>Materiale sanitare specifice utilizate in programele nationale cu scop curativ, din care:</t>
  </si>
  <si>
    <t xml:space="preserve">       Programul national  de diabet zaharat-pompe insulina si materiale consumabile</t>
  </si>
  <si>
    <t xml:space="preserve">         Programul national de ortopedie</t>
  </si>
  <si>
    <t xml:space="preserve">          Subprogramul de tratament al surditatii prin proteze auditive implantabile</t>
  </si>
  <si>
    <t xml:space="preserve">          Programul national de terapie intensiva a insuficientei hepatice</t>
  </si>
  <si>
    <t xml:space="preserve">         Programul national de boli cardiovasculare</t>
  </si>
  <si>
    <t xml:space="preserve"> Subprogramul de reconstructie mamara dupa afectiuni oncologice prin endoprotezare</t>
  </si>
  <si>
    <t xml:space="preserve">     Programul national de diagnostic si tratament cu ajutorul aparaturii de inalta performanta, din care:</t>
  </si>
  <si>
    <t xml:space="preserve">   - Subprogramul de radiologie interventionala </t>
  </si>
  <si>
    <t xml:space="preserve">   - Subprogramul de diagnostic si tratament al epilepsiei rezistente la tratamentul medicamentos</t>
  </si>
  <si>
    <t xml:space="preserve">  -  Subprogramul de tratament al hidrocefaliei congenitale sau dobandite la copil</t>
  </si>
  <si>
    <t xml:space="preserve">  - Subprogramul de tratament al durerii neuropate prin implant de neurostimulator medular</t>
  </si>
  <si>
    <t>66.05.03.04</t>
  </si>
  <si>
    <t>Servicii medicale de hemodializa si dializa peritoneala</t>
  </si>
  <si>
    <t>66.05.03.05</t>
  </si>
  <si>
    <t>Dispozitive si echipamente medicale</t>
  </si>
  <si>
    <t>66.05.04</t>
  </si>
  <si>
    <t>Servicii medicale in ambulator</t>
  </si>
  <si>
    <t>66.05.04.01</t>
  </si>
  <si>
    <t>Asistenta medicala primara, din care:</t>
  </si>
  <si>
    <t xml:space="preserve">   - activitate curenta</t>
  </si>
  <si>
    <t>per capita</t>
  </si>
  <si>
    <t>per servicii</t>
  </si>
  <si>
    <t xml:space="preserve">  - centre de permanenta</t>
  </si>
  <si>
    <t xml:space="preserve">   ~ servicii de monitorizare a starii de sanatate a pacientilor in conditiile art.8, alin.3^1-3^3 din Legea nr.136/2020, cu modificarile si completarile ulterioare</t>
  </si>
  <si>
    <t xml:space="preserve">   ~ finantarea activitatii de testare de catre medicii de familie in vederea depistarii infectiei cu SARS-Cov-2 potrivit OUG nr. 3/2021, cu modificarile si completarile ulterioare</t>
  </si>
  <si>
    <t>66.05.04.02</t>
  </si>
  <si>
    <t>Asistenta medicala  pentru specialitati clinice, din care:</t>
  </si>
  <si>
    <t>66.05.04.03</t>
  </si>
  <si>
    <t>Asistenta medicala stomatologica, din care:</t>
  </si>
  <si>
    <t xml:space="preserve">   -  sume pentru servicii medicale tratament si medicatie pentru personalul contractual din sistemul sanitar</t>
  </si>
  <si>
    <t>66.05.04.04</t>
  </si>
  <si>
    <t>Asistenta medicala pentru specialitati paraclinice, din care:</t>
  </si>
  <si>
    <r>
      <t xml:space="preserve">    ~ activitatea curenta</t>
    </r>
    <r>
      <rPr>
        <sz val="10"/>
        <color indexed="9"/>
        <rFont val="Arial"/>
        <family val="2"/>
      </rPr>
      <t/>
    </r>
  </si>
  <si>
    <t xml:space="preserve">    ~ Programul national de PET-CT, din care:</t>
  </si>
  <si>
    <t xml:space="preserve">    ~  sume pentru evaluarea anuala a bolnavilor cu diabet zaharat (hemoglobina glicata)</t>
  </si>
  <si>
    <t xml:space="preserve">    ~ Subprogramul de diagnostic genetic al tumorilor solide maligne ( sarcom Ewing si neuroblastom ) la copii si adulti</t>
  </si>
  <si>
    <t>66.05.04.05</t>
  </si>
  <si>
    <t xml:space="preserve">Asistenta medicala in centrele medicale multifunctionale, din care: </t>
  </si>
  <si>
    <t>66.05.05</t>
  </si>
  <si>
    <t>Servicii de urgenta prespitalicesti si transport sanitar</t>
  </si>
  <si>
    <t>66.05.06</t>
  </si>
  <si>
    <t>Servicii medicale in unitati sanitare cu paturi</t>
  </si>
  <si>
    <t>66.05.06.01</t>
  </si>
  <si>
    <t>Spitale generale</t>
  </si>
  <si>
    <t xml:space="preserve">    ~ Subprogramul de diagnostic si de monitorizare a bolii minime reziduale a bolnavilor cu leucemii acute prin imunofenotipare, examen citogenetic si/sau FISH si examen de biologie moleculara la copii si adulti</t>
  </si>
  <si>
    <t xml:space="preserve">    ~ Programul national de diagnostic si tratament cu ajutorul aparaturii de inalta performanta</t>
  </si>
  <si>
    <t>Subprogramul de radioterapie a bolnavilor cu afectiuni oncologice</t>
  </si>
  <si>
    <t>~sume pentru punerea în aplicare a dispoziţiilor art. 165 alin. ( 1^1)  - (1^3) din Legea nr. 95/2006 ( cf.modificarilor aduse prin Legea nr.109/2022)</t>
  </si>
  <si>
    <t>~ Suma corespunzatoare alocaţiei de hrană din unităţile sanitare publice</t>
  </si>
  <si>
    <t>66.05.06.04</t>
  </si>
  <si>
    <t>Unitati de recuperare-reabilitare a sanatatii, din care:</t>
  </si>
  <si>
    <t xml:space="preserve">   ~ personal contractual</t>
  </si>
  <si>
    <t>66.05.07</t>
  </si>
  <si>
    <t>Ingrijiri medicale la domiciliu</t>
  </si>
  <si>
    <t>66.05.11</t>
  </si>
  <si>
    <t>Prestatii medicale acordate in baza documentelor internationale</t>
  </si>
  <si>
    <t xml:space="preserve"> Plati efectuate in anii precedenti si recuperate in anul curent-SANATATE</t>
  </si>
  <si>
    <t>66.05.51.01</t>
  </si>
  <si>
    <t>TRANSFERURI CURENTE</t>
  </si>
  <si>
    <t>66.05.51.01.66</t>
  </si>
  <si>
    <t>Transferuri din bugetul fondului national unic de asigurări sociale de sănătate către unitățile sanitare pentru acoperirea creșterilor salariale, din care:</t>
  </si>
  <si>
    <t>~ influente financiare determinate de cresterile salariale prevazute de art.38, alin.3, lit.g) din Legea nr.153/2017,cu modificările și completările ulterioare</t>
  </si>
  <si>
    <t xml:space="preserve"> influente financiare determinate de cresterile salariale prevazute de art. 38 alin. 4^3  din Legea-cadru nr. 153/2017,cu modificările și completările ulterioare</t>
  </si>
  <si>
    <t xml:space="preserve"> influente financiare determinate de cresterile salariale prevazute de art. 38 alin. 4^4 din Legea-cadru nr. 153/2017, cu modificările și completările ulterioare</t>
  </si>
  <si>
    <t>~influente financiare determinate de cresterile salariale prevazute de art.38, alin.4 din Legea nr.153/2017, cu modificarile si completarile ulterioare, din care:</t>
  </si>
  <si>
    <t xml:space="preserve"> - influente financiare determinate de cresterile salariale prevazute de art.38, alin.4 din Legea nr.153/2017 reprezentand majorarea cu 1/4 din diferenţa dintre salariul de bază, solda de funcţie/salariul de funcţie, indemnizaţia de încadrare prevăzute de lege pentru anul 2022 şi cel/cea din luna decembrie 2018, conform art.34, alin(1) din OUG nr.114/2018 cu modificarile si completarile ulterioare </t>
  </si>
  <si>
    <t xml:space="preserve"> - influente financiare determinate de cresterile salariale prevazute de art.38, alin.4 din Legea nr.153/2017 reprezentand majorarea cu 1/3 din diferenţa dintre salariul de bază, solda de funcţie/salariul de funcţie, indemnizaţia de încadrare prevăzute de lege pentru anul 2022 şi cel/cea din luna decembrie 2019, conform art.45 din Legea nr.5/2020</t>
  </si>
  <si>
    <t xml:space="preserve"> - influente financiare determinate de cresterile salariale prevazute de art.I, alin.(3) din OUG nr.130/2021 reprezentand majorarea cu 1/4 din diferenţa dintre salariul de bază prevăzut de Legea-cadru nr. 153/2017, cu modificările şi completările ulterioare, pentru anul 2022 şi cel din luna decembrie 2021</t>
  </si>
  <si>
    <t>68.05</t>
  </si>
  <si>
    <t>ASIGURARI SI ASISTENTA SOCIALA</t>
  </si>
  <si>
    <t>68.05.01</t>
  </si>
  <si>
    <t>68.05.57.00</t>
  </si>
  <si>
    <r>
      <t>TITLUL</t>
    </r>
    <r>
      <rPr>
        <b/>
        <i/>
        <sz val="10"/>
        <rFont val="Palatino Linotype"/>
        <family val="1"/>
        <charset val="238"/>
      </rPr>
      <t xml:space="preserve"> IX</t>
    </r>
    <r>
      <rPr>
        <b/>
        <sz val="10"/>
        <rFont val="Palatino Linotype"/>
        <family val="1"/>
        <charset val="238"/>
      </rPr>
      <t xml:space="preserve"> ASISTENTA SOCIALA</t>
    </r>
  </si>
  <si>
    <t>68.05.57.02</t>
  </si>
  <si>
    <t>Ajutoare sociale</t>
  </si>
  <si>
    <t>68.05.57.02.01</t>
  </si>
  <si>
    <t>Ajutoare sociale in numerar</t>
  </si>
  <si>
    <t>68.05.05</t>
  </si>
  <si>
    <t>Asistenta sociala in caz de boli si invaliditati</t>
  </si>
  <si>
    <t>68.05.05.01</t>
  </si>
  <si>
    <t>68.05.06</t>
  </si>
  <si>
    <t xml:space="preserve"> Plati efectuate in anii precedenti si recuperate in anul curent - Asistenta sociala</t>
  </si>
  <si>
    <t>50.05.58.02</t>
  </si>
  <si>
    <t xml:space="preserve">Programe din Fondul  Social European  (FSE) </t>
  </si>
  <si>
    <t>50.05.58.02.01</t>
  </si>
  <si>
    <t>Finantarea nationala</t>
  </si>
  <si>
    <t>50.05.58.02.02</t>
  </si>
  <si>
    <t>Finantarea externa nerambursabila</t>
  </si>
  <si>
    <t>50.05.58.02.03</t>
  </si>
  <si>
    <t>Cheltuieli neeligibile</t>
  </si>
  <si>
    <t>50.05.58.15</t>
  </si>
  <si>
    <t>50.05.58.15.01</t>
  </si>
  <si>
    <t>Finantare nationala</t>
  </si>
  <si>
    <t>50.05.58.15.02</t>
  </si>
  <si>
    <t>Finantare externa nerambursabila</t>
  </si>
  <si>
    <t>50.05.58.15.03</t>
  </si>
  <si>
    <t>50.08</t>
  </si>
  <si>
    <t>FONDURI EXTERNE NERAMBURSABILE</t>
  </si>
  <si>
    <t>50.08.01</t>
  </si>
  <si>
    <t>50.08.58</t>
  </si>
  <si>
    <t>66.08</t>
  </si>
  <si>
    <t>66.08.01</t>
  </si>
  <si>
    <t>66.08.58</t>
  </si>
  <si>
    <t>66.08.58.15</t>
  </si>
  <si>
    <t>66.08.58.15.02</t>
  </si>
  <si>
    <t>66.08.50</t>
  </si>
  <si>
    <t>Alte chelutuieli in domeniul sanatatii</t>
  </si>
  <si>
    <t>66.08.50.50</t>
  </si>
  <si>
    <t>Alte institutii si actiuni sanitare</t>
  </si>
  <si>
    <t xml:space="preserve">       Programul national de sanatate mintala-Subprogramul national de tratament al bolnavilor cu toxicodependeta, precum si de testare a metabolitilor stupefiantelor</t>
  </si>
  <si>
    <t>~ servicii medicale pentru persoanele care nu fac dovada calităţii de asigurat,  prevăzute la art. 232 alin. (3^1) şi art. 261 alin. (1^2) din Legea nr. 95/2006, republicată, cu modificările şi completările ulterioare</t>
  </si>
  <si>
    <t xml:space="preserve">    ~Subprogramul national de servicii conexe acordate persoanelor diagnosticate cu tulburari din spectrul autist</t>
  </si>
  <si>
    <t xml:space="preserve">    ~Subprogramul national de testare genetica</t>
  </si>
  <si>
    <t>~Programul national de endometrioza</t>
  </si>
  <si>
    <t>medici nou veniti</t>
  </si>
  <si>
    <t xml:space="preserve">   - activitate curenta, din care:</t>
  </si>
  <si>
    <t xml:space="preserve">    ~ activitatea curenta, din care:</t>
  </si>
  <si>
    <t>public</t>
  </si>
  <si>
    <t>privat</t>
  </si>
  <si>
    <t>Mecanismul pentru Interconectarea Europei</t>
  </si>
  <si>
    <t>Influente financiare determinate de cresterile salariale prevazute de art.I, alin.(1), din OUG nr.168/2022 cu modificările şi completările ulterioare, reprezentand majorarea,  începând cu data de 1 ianuarie, cu 10% faţă de nivelul acordat pentru luna decembrie 2022, a cuantumului brut al salariilor de bază/soldelor de funcţie/salariilor de funcţie/indemnizaţiilor de încadrare lunară de care beneficiază personalul plătit din fonduri publice, fără a se depăşi valoarea nominală pentru anul 2022 stabilită potrivit anexelor la Legea-cadru nr. 153/2017, cu modificările şi completările ulterioare</t>
  </si>
  <si>
    <t>Asistenta sociala in caz de boli, din care:</t>
  </si>
  <si>
    <t>~persoane fizice</t>
  </si>
  <si>
    <t>Asistenta sociala pentru familie si copii, din care:</t>
  </si>
  <si>
    <t>CONT DE EXECUTIE VENITURI IUNIE</t>
  </si>
  <si>
    <t>CONT DE EXECUTIE CHELTUIELI IUNIE</t>
  </si>
  <si>
    <t xml:space="preserve">DIRECTOR GENERAL </t>
  </si>
  <si>
    <t>DIRECTOR ECONOMIC</t>
  </si>
</sst>
</file>

<file path=xl/styles.xml><?xml version="1.0" encoding="utf-8"?>
<styleSheet xmlns="http://schemas.openxmlformats.org/spreadsheetml/2006/main" xmlns:mc="http://schemas.openxmlformats.org/markup-compatibility/2006" xmlns:x14ac="http://schemas.microsoft.com/office/spreadsheetml/2009/9/ac" mc:Ignorable="x14ac">
  <numFmts count="2">
    <numFmt numFmtId="164" formatCode="#,##0.0"/>
    <numFmt numFmtId="165" formatCode="#,##0.00_ ;[Red]\-#,##0.00\ "/>
  </numFmts>
  <fonts count="27" x14ac:knownFonts="1">
    <font>
      <sz val="10"/>
      <name val="Arial"/>
      <charset val="238"/>
    </font>
    <font>
      <sz val="10"/>
      <name val="Arial"/>
      <charset val="238"/>
    </font>
    <font>
      <b/>
      <i/>
      <sz val="10"/>
      <name val="Arial"/>
      <family val="2"/>
    </font>
    <font>
      <b/>
      <sz val="10"/>
      <name val="Arial"/>
      <family val="2"/>
    </font>
    <font>
      <sz val="10"/>
      <name val="Arial"/>
      <family val="2"/>
    </font>
    <font>
      <b/>
      <sz val="10"/>
      <name val="Arial"/>
      <family val="2"/>
      <charset val="238"/>
    </font>
    <font>
      <sz val="10"/>
      <name val="Arial"/>
      <family val="2"/>
      <charset val="238"/>
    </font>
    <font>
      <sz val="10"/>
      <color indexed="8"/>
      <name val="Arial"/>
      <family val="2"/>
    </font>
    <font>
      <b/>
      <sz val="10"/>
      <color theme="3"/>
      <name val="Arial"/>
      <family val="2"/>
      <charset val="238"/>
    </font>
    <font>
      <sz val="10"/>
      <name val="Palatino Linotype"/>
      <family val="1"/>
      <charset val="238"/>
    </font>
    <font>
      <b/>
      <i/>
      <sz val="10"/>
      <name val="Palatino Linotype"/>
      <family val="1"/>
      <charset val="238"/>
    </font>
    <font>
      <b/>
      <sz val="10"/>
      <name val="Palatino Linotype"/>
      <family val="1"/>
      <charset val="238"/>
    </font>
    <font>
      <i/>
      <sz val="10"/>
      <name val="Palatino Linotype"/>
      <family val="1"/>
      <charset val="238"/>
    </font>
    <font>
      <b/>
      <sz val="11"/>
      <name val="Palatino Linotype"/>
      <family val="1"/>
      <charset val="238"/>
    </font>
    <font>
      <sz val="10"/>
      <color indexed="10"/>
      <name val="Palatino Linotype"/>
      <family val="1"/>
      <charset val="238"/>
    </font>
    <font>
      <sz val="10"/>
      <color indexed="8"/>
      <name val="Palatino Linotype"/>
      <family val="1"/>
      <charset val="238"/>
    </font>
    <font>
      <b/>
      <sz val="10"/>
      <color indexed="8"/>
      <name val="Palatino Linotype"/>
      <family val="1"/>
      <charset val="238"/>
    </font>
    <font>
      <sz val="10"/>
      <color indexed="9"/>
      <name val="Arial"/>
      <family val="2"/>
    </font>
    <font>
      <sz val="10"/>
      <name val="Palatino Linotype"/>
      <family val="1"/>
    </font>
    <font>
      <sz val="10"/>
      <name val="Times New Roman CE"/>
      <charset val="238"/>
    </font>
    <font>
      <b/>
      <sz val="10"/>
      <name val="Times New Roman CE"/>
    </font>
    <font>
      <sz val="10"/>
      <name val="Calibri"/>
      <family val="2"/>
      <charset val="238"/>
    </font>
    <font>
      <b/>
      <i/>
      <sz val="12"/>
      <name val="Arial"/>
      <family val="2"/>
    </font>
    <font>
      <b/>
      <i/>
      <sz val="14"/>
      <name val="Palatino Linotype"/>
      <family val="1"/>
      <charset val="238"/>
    </font>
    <font>
      <b/>
      <sz val="10"/>
      <name val="Palatino Linotype"/>
      <family val="1"/>
    </font>
    <font>
      <sz val="10"/>
      <color indexed="8"/>
      <name val="Arial"/>
      <family val="2"/>
      <charset val="238"/>
    </font>
    <font>
      <i/>
      <sz val="11"/>
      <name val="Palatino Linotype"/>
      <family val="1"/>
      <charset val="238"/>
    </font>
  </fonts>
  <fills count="4">
    <fill>
      <patternFill patternType="none"/>
    </fill>
    <fill>
      <patternFill patternType="gray125"/>
    </fill>
    <fill>
      <patternFill patternType="solid">
        <fgColor rgb="FFFFFF00"/>
        <bgColor indexed="64"/>
      </patternFill>
    </fill>
    <fill>
      <patternFill patternType="solid">
        <fgColor theme="0"/>
        <bgColor indexed="64"/>
      </patternFill>
    </fill>
  </fills>
  <borders count="2">
    <border>
      <left/>
      <right/>
      <top/>
      <bottom/>
      <diagonal/>
    </border>
    <border>
      <left style="hair">
        <color indexed="64"/>
      </left>
      <right style="hair">
        <color indexed="64"/>
      </right>
      <top style="hair">
        <color indexed="64"/>
      </top>
      <bottom style="hair">
        <color indexed="64"/>
      </bottom>
      <diagonal/>
    </border>
  </borders>
  <cellStyleXfs count="6">
    <xf numFmtId="0" fontId="0" fillId="0" borderId="0"/>
    <xf numFmtId="0" fontId="6" fillId="0" borderId="0"/>
    <xf numFmtId="0" fontId="6" fillId="0" borderId="0"/>
    <xf numFmtId="0" fontId="6" fillId="0" borderId="0"/>
    <xf numFmtId="0" fontId="1" fillId="0" borderId="0"/>
    <xf numFmtId="0" fontId="1" fillId="0" borderId="0"/>
  </cellStyleXfs>
  <cellXfs count="165">
    <xf numFmtId="0" fontId="0" fillId="0" borderId="0" xfId="0"/>
    <xf numFmtId="0" fontId="2" fillId="0" borderId="0" xfId="0" applyFont="1" applyFill="1" applyAlignment="1">
      <alignment horizontal="left"/>
    </xf>
    <xf numFmtId="0" fontId="3" fillId="0" borderId="0" xfId="0" applyFont="1" applyFill="1" applyAlignment="1">
      <alignment vertical="center" wrapText="1"/>
    </xf>
    <xf numFmtId="0" fontId="3" fillId="0" borderId="0" xfId="0" applyFont="1" applyFill="1" applyBorder="1" applyAlignment="1">
      <alignment horizontal="left"/>
    </xf>
    <xf numFmtId="4" fontId="3" fillId="0" borderId="0" xfId="0" applyNumberFormat="1" applyFont="1" applyFill="1" applyBorder="1"/>
    <xf numFmtId="0" fontId="2" fillId="0" borderId="0" xfId="0" applyFont="1" applyFill="1" applyBorder="1"/>
    <xf numFmtId="0" fontId="4" fillId="0" borderId="0" xfId="0" applyFont="1" applyFill="1" applyBorder="1"/>
    <xf numFmtId="0" fontId="2" fillId="0" borderId="0" xfId="0" applyFont="1" applyFill="1" applyAlignment="1">
      <alignment horizontal="center"/>
    </xf>
    <xf numFmtId="2" fontId="3" fillId="0" borderId="1" xfId="0" applyNumberFormat="1" applyFont="1" applyFill="1" applyBorder="1" applyAlignment="1">
      <alignment horizontal="center" vertical="center" wrapText="1"/>
    </xf>
    <xf numFmtId="2" fontId="5" fillId="0" borderId="1" xfId="0" applyNumberFormat="1" applyFont="1" applyFill="1" applyBorder="1" applyAlignment="1">
      <alignment horizontal="center" vertical="center" wrapText="1"/>
    </xf>
    <xf numFmtId="4" fontId="3" fillId="0" borderId="0" xfId="0" applyNumberFormat="1" applyFont="1" applyFill="1" applyBorder="1" applyAlignment="1">
      <alignment horizontal="center" vertical="center" wrapText="1"/>
    </xf>
    <xf numFmtId="0" fontId="4" fillId="0" borderId="0" xfId="0" applyFont="1" applyFill="1"/>
    <xf numFmtId="2" fontId="3" fillId="0" borderId="1" xfId="0" applyNumberFormat="1" applyFont="1" applyFill="1" applyBorder="1" applyAlignment="1">
      <alignment horizontal="center"/>
    </xf>
    <xf numFmtId="2" fontId="3" fillId="0" borderId="1" xfId="0" applyNumberFormat="1" applyFont="1" applyFill="1" applyBorder="1" applyAlignment="1">
      <alignment horizontal="center" wrapText="1"/>
    </xf>
    <xf numFmtId="3" fontId="3" fillId="0" borderId="0" xfId="0" applyNumberFormat="1" applyFont="1" applyFill="1" applyBorder="1" applyAlignment="1">
      <alignment horizontal="center"/>
    </xf>
    <xf numFmtId="3" fontId="4" fillId="0" borderId="0" xfId="0" applyNumberFormat="1" applyFont="1" applyFill="1" applyBorder="1"/>
    <xf numFmtId="3" fontId="4" fillId="0" borderId="0" xfId="0" applyNumberFormat="1" applyFont="1" applyFill="1"/>
    <xf numFmtId="2" fontId="3" fillId="0" borderId="1" xfId="0" applyNumberFormat="1" applyFont="1" applyFill="1" applyBorder="1" applyAlignment="1">
      <alignment wrapText="1"/>
    </xf>
    <xf numFmtId="4" fontId="3" fillId="0" borderId="1" xfId="0" applyNumberFormat="1" applyFont="1" applyFill="1" applyBorder="1"/>
    <xf numFmtId="2" fontId="4" fillId="0" borderId="1" xfId="0" applyNumberFormat="1" applyFont="1" applyFill="1" applyBorder="1" applyAlignment="1">
      <alignment wrapText="1"/>
    </xf>
    <xf numFmtId="3" fontId="4" fillId="0" borderId="1" xfId="0" applyNumberFormat="1" applyFont="1" applyFill="1" applyBorder="1"/>
    <xf numFmtId="4" fontId="5" fillId="0" borderId="1" xfId="0" applyNumberFormat="1" applyFont="1" applyFill="1" applyBorder="1"/>
    <xf numFmtId="4" fontId="4" fillId="0" borderId="1" xfId="1" applyNumberFormat="1" applyFont="1" applyFill="1" applyBorder="1" applyAlignment="1" applyProtection="1">
      <alignment wrapText="1"/>
      <protection locked="0"/>
    </xf>
    <xf numFmtId="0" fontId="3" fillId="0" borderId="0" xfId="0" applyFont="1" applyFill="1" applyBorder="1"/>
    <xf numFmtId="0" fontId="3" fillId="0" borderId="0" xfId="0" applyFont="1" applyFill="1"/>
    <xf numFmtId="2" fontId="7" fillId="0" borderId="1" xfId="0" applyNumberFormat="1" applyFont="1" applyFill="1" applyBorder="1" applyAlignment="1">
      <alignment wrapText="1"/>
    </xf>
    <xf numFmtId="4" fontId="4" fillId="0" borderId="0" xfId="0" applyNumberFormat="1" applyFont="1" applyFill="1" applyBorder="1"/>
    <xf numFmtId="2" fontId="5" fillId="0" borderId="1" xfId="0" applyNumberFormat="1" applyFont="1" applyFill="1" applyBorder="1" applyAlignment="1">
      <alignment horizontal="left" vertical="center" wrapText="1"/>
    </xf>
    <xf numFmtId="49" fontId="4" fillId="0" borderId="1" xfId="0" applyNumberFormat="1" applyFont="1" applyFill="1" applyBorder="1" applyAlignment="1">
      <alignment horizontal="left" wrapText="1"/>
    </xf>
    <xf numFmtId="2" fontId="5" fillId="0" borderId="1" xfId="0" applyNumberFormat="1" applyFont="1" applyFill="1" applyBorder="1" applyAlignment="1">
      <alignment wrapText="1"/>
    </xf>
    <xf numFmtId="2" fontId="8" fillId="0" borderId="1" xfId="0" applyNumberFormat="1" applyFont="1" applyFill="1" applyBorder="1" applyAlignment="1">
      <alignment wrapText="1"/>
    </xf>
    <xf numFmtId="2" fontId="8" fillId="0" borderId="1" xfId="0" applyNumberFormat="1" applyFont="1" applyFill="1" applyBorder="1"/>
    <xf numFmtId="0" fontId="4" fillId="0" borderId="1" xfId="0" applyFont="1" applyFill="1" applyBorder="1"/>
    <xf numFmtId="0" fontId="4" fillId="0" borderId="0" xfId="0" applyFont="1" applyFill="1" applyAlignment="1">
      <alignment wrapText="1"/>
    </xf>
    <xf numFmtId="4" fontId="4" fillId="0" borderId="0" xfId="0" applyNumberFormat="1" applyFont="1" applyFill="1"/>
    <xf numFmtId="49" fontId="9" fillId="0" borderId="0" xfId="0" applyNumberFormat="1" applyFont="1" applyFill="1" applyBorder="1" applyAlignment="1">
      <alignment vertical="top" wrapText="1"/>
    </xf>
    <xf numFmtId="3" fontId="10" fillId="0" borderId="0" xfId="0" applyNumberFormat="1" applyFont="1" applyFill="1" applyBorder="1" applyAlignment="1">
      <alignment horizontal="center"/>
    </xf>
    <xf numFmtId="3" fontId="9" fillId="0" borderId="0" xfId="0" applyNumberFormat="1" applyFont="1" applyFill="1" applyBorder="1"/>
    <xf numFmtId="0" fontId="9" fillId="0" borderId="0" xfId="0" applyFont="1" applyFill="1"/>
    <xf numFmtId="4" fontId="9" fillId="0" borderId="0" xfId="0" applyNumberFormat="1" applyFont="1" applyFill="1" applyBorder="1"/>
    <xf numFmtId="4" fontId="11" fillId="0" borderId="0" xfId="0" applyNumberFormat="1" applyFont="1" applyFill="1" applyBorder="1" applyAlignment="1">
      <alignment wrapText="1"/>
    </xf>
    <xf numFmtId="3" fontId="11" fillId="0" borderId="0" xfId="0" applyNumberFormat="1" applyFont="1" applyFill="1" applyBorder="1" applyAlignment="1">
      <alignment wrapText="1"/>
    </xf>
    <xf numFmtId="164" fontId="9" fillId="0" borderId="0" xfId="0" applyNumberFormat="1" applyFont="1" applyFill="1" applyBorder="1"/>
    <xf numFmtId="3" fontId="10" fillId="0" borderId="0" xfId="0" applyNumberFormat="1" applyFont="1" applyFill="1" applyBorder="1" applyAlignment="1">
      <alignment horizontal="center" wrapText="1"/>
    </xf>
    <xf numFmtId="49" fontId="11" fillId="0" borderId="1" xfId="0" applyNumberFormat="1" applyFont="1" applyFill="1" applyBorder="1" applyAlignment="1">
      <alignment horizontal="center" vertical="center" wrapText="1"/>
    </xf>
    <xf numFmtId="3" fontId="11" fillId="0" borderId="1" xfId="0" applyNumberFormat="1" applyFont="1" applyFill="1" applyBorder="1" applyAlignment="1">
      <alignment horizontal="center" vertical="center" wrapText="1"/>
    </xf>
    <xf numFmtId="4" fontId="11" fillId="0" borderId="1" xfId="0" applyNumberFormat="1" applyFont="1" applyFill="1" applyBorder="1" applyAlignment="1">
      <alignment horizontal="center" vertical="center" wrapText="1"/>
    </xf>
    <xf numFmtId="0" fontId="9" fillId="0" borderId="0" xfId="0" applyFont="1" applyFill="1" applyAlignment="1">
      <alignment horizontal="center" vertical="center" wrapText="1"/>
    </xf>
    <xf numFmtId="49" fontId="11" fillId="0" borderId="1" xfId="0" applyNumberFormat="1" applyFont="1" applyFill="1" applyBorder="1" applyAlignment="1">
      <alignment horizontal="center" vertical="top" wrapText="1"/>
    </xf>
    <xf numFmtId="3" fontId="11" fillId="0" borderId="1" xfId="0" applyNumberFormat="1" applyFont="1" applyFill="1" applyBorder="1" applyAlignment="1">
      <alignment horizontal="center"/>
    </xf>
    <xf numFmtId="3" fontId="10" fillId="0" borderId="1" xfId="0" applyNumberFormat="1" applyFont="1" applyFill="1" applyBorder="1" applyAlignment="1">
      <alignment horizontal="center"/>
    </xf>
    <xf numFmtId="49" fontId="11" fillId="0" borderId="1" xfId="0" applyNumberFormat="1" applyFont="1" applyFill="1" applyBorder="1" applyAlignment="1">
      <alignment vertical="top" wrapText="1"/>
    </xf>
    <xf numFmtId="165" fontId="11" fillId="0" borderId="1" xfId="2" applyNumberFormat="1" applyFont="1" applyFill="1" applyBorder="1" applyAlignment="1" applyProtection="1">
      <alignment horizontal="left" wrapText="1"/>
    </xf>
    <xf numFmtId="3" fontId="11" fillId="0" borderId="1" xfId="3" applyNumberFormat="1" applyFont="1" applyFill="1" applyBorder="1" applyAlignment="1" applyProtection="1">
      <alignment horizontal="right" wrapText="1"/>
    </xf>
    <xf numFmtId="0" fontId="11" fillId="0" borderId="0" xfId="0" applyFont="1" applyFill="1"/>
    <xf numFmtId="165" fontId="11" fillId="0" borderId="1" xfId="2" applyNumberFormat="1" applyFont="1" applyFill="1" applyBorder="1" applyAlignment="1">
      <alignment wrapText="1"/>
    </xf>
    <xf numFmtId="49" fontId="11" fillId="0" borderId="1" xfId="0" applyNumberFormat="1" applyFont="1" applyFill="1" applyBorder="1" applyAlignment="1">
      <alignment horizontal="left" vertical="top" wrapText="1"/>
    </xf>
    <xf numFmtId="49" fontId="9" fillId="0" borderId="1" xfId="0" applyNumberFormat="1" applyFont="1" applyFill="1" applyBorder="1" applyAlignment="1">
      <alignment vertical="top" wrapText="1"/>
    </xf>
    <xf numFmtId="4" fontId="9" fillId="0" borderId="1" xfId="2" applyNumberFormat="1" applyFont="1" applyFill="1" applyBorder="1" applyAlignment="1">
      <alignment wrapText="1"/>
    </xf>
    <xf numFmtId="3" fontId="9" fillId="0" borderId="1" xfId="0" applyNumberFormat="1" applyFont="1" applyFill="1" applyBorder="1"/>
    <xf numFmtId="165" fontId="9" fillId="0" borderId="1" xfId="2" applyNumberFormat="1" applyFont="1" applyFill="1" applyBorder="1" applyAlignment="1">
      <alignment wrapText="1"/>
    </xf>
    <xf numFmtId="165" fontId="9" fillId="0" borderId="1" xfId="2" applyNumberFormat="1" applyFont="1" applyFill="1" applyBorder="1" applyAlignment="1" applyProtection="1">
      <alignment horizontal="left" vertical="center" wrapText="1"/>
    </xf>
    <xf numFmtId="0" fontId="12" fillId="0" borderId="0" xfId="0" applyFont="1" applyFill="1"/>
    <xf numFmtId="49" fontId="12" fillId="0" borderId="1" xfId="0" applyNumberFormat="1" applyFont="1" applyFill="1" applyBorder="1" applyAlignment="1">
      <alignment vertical="top" wrapText="1"/>
    </xf>
    <xf numFmtId="165" fontId="12" fillId="0" borderId="1" xfId="2" applyNumberFormat="1" applyFont="1" applyFill="1" applyBorder="1" applyAlignment="1">
      <alignment wrapText="1"/>
    </xf>
    <xf numFmtId="3" fontId="11" fillId="0" borderId="1" xfId="0" applyNumberFormat="1" applyFont="1" applyFill="1" applyBorder="1"/>
    <xf numFmtId="3" fontId="9" fillId="0" borderId="1" xfId="0" applyNumberFormat="1" applyFont="1" applyFill="1" applyBorder="1" applyAlignment="1">
      <alignment vertical="top" wrapText="1"/>
    </xf>
    <xf numFmtId="49" fontId="9" fillId="0" borderId="1" xfId="0" applyNumberFormat="1" applyFont="1" applyFill="1" applyBorder="1" applyAlignment="1">
      <alignment horizontal="left" vertical="top" wrapText="1"/>
    </xf>
    <xf numFmtId="165" fontId="11" fillId="0" borderId="1" xfId="3" applyNumberFormat="1" applyFont="1" applyFill="1" applyBorder="1" applyAlignment="1">
      <alignment wrapText="1"/>
    </xf>
    <xf numFmtId="165" fontId="9" fillId="0" borderId="1" xfId="3" applyNumberFormat="1" applyFont="1" applyFill="1" applyBorder="1" applyAlignment="1">
      <alignment wrapText="1"/>
    </xf>
    <xf numFmtId="49" fontId="14" fillId="0" borderId="1" xfId="0" applyNumberFormat="1" applyFont="1" applyFill="1" applyBorder="1" applyAlignment="1">
      <alignment vertical="top" wrapText="1"/>
    </xf>
    <xf numFmtId="3" fontId="9" fillId="0" borderId="1" xfId="3" applyNumberFormat="1" applyFont="1" applyFill="1" applyBorder="1" applyAlignment="1" applyProtection="1">
      <alignment horizontal="right" wrapText="1"/>
    </xf>
    <xf numFmtId="4" fontId="11" fillId="0" borderId="1" xfId="2" applyNumberFormat="1" applyFont="1" applyFill="1" applyBorder="1" applyAlignment="1">
      <alignment wrapText="1"/>
    </xf>
    <xf numFmtId="4" fontId="9" fillId="0" borderId="1" xfId="0" applyNumberFormat="1" applyFont="1" applyFill="1" applyBorder="1" applyAlignment="1" applyProtection="1">
      <alignment wrapText="1"/>
    </xf>
    <xf numFmtId="4" fontId="9" fillId="0" borderId="1" xfId="0" applyNumberFormat="1" applyFont="1" applyFill="1" applyBorder="1" applyAlignment="1" applyProtection="1">
      <alignment horizontal="left" wrapText="1"/>
    </xf>
    <xf numFmtId="3" fontId="12" fillId="0" borderId="1" xfId="0" applyNumberFormat="1" applyFont="1" applyFill="1" applyBorder="1" applyAlignment="1">
      <alignment horizontal="right"/>
    </xf>
    <xf numFmtId="4" fontId="11" fillId="0" borderId="1" xfId="0" applyNumberFormat="1" applyFont="1" applyFill="1" applyBorder="1" applyAlignment="1" applyProtection="1">
      <alignment horizontal="left" wrapText="1"/>
    </xf>
    <xf numFmtId="165" fontId="15" fillId="0" borderId="1" xfId="2" applyNumberFormat="1" applyFont="1" applyFill="1" applyBorder="1" applyAlignment="1">
      <alignment wrapText="1"/>
    </xf>
    <xf numFmtId="4" fontId="9" fillId="0" borderId="1" xfId="2" applyNumberFormat="1" applyFont="1" applyFill="1" applyBorder="1" applyAlignment="1" applyProtection="1">
      <alignment wrapText="1"/>
    </xf>
    <xf numFmtId="3" fontId="9" fillId="0" borderId="1" xfId="0" applyNumberFormat="1" applyFont="1" applyFill="1" applyBorder="1" applyProtection="1"/>
    <xf numFmtId="165" fontId="15" fillId="0" borderId="1" xfId="2" applyNumberFormat="1" applyFont="1" applyFill="1" applyBorder="1" applyAlignment="1">
      <alignment horizontal="left" vertical="center" wrapText="1"/>
    </xf>
    <xf numFmtId="165" fontId="16" fillId="0" borderId="1" xfId="3" applyNumberFormat="1" applyFont="1" applyFill="1" applyBorder="1" applyAlignment="1">
      <alignment horizontal="left" vertical="center" wrapText="1"/>
    </xf>
    <xf numFmtId="165" fontId="15" fillId="0" borderId="1" xfId="3" applyNumberFormat="1" applyFont="1" applyFill="1" applyBorder="1" applyAlignment="1">
      <alignment horizontal="left" vertical="center" wrapText="1"/>
    </xf>
    <xf numFmtId="3" fontId="9" fillId="0" borderId="1" xfId="0" applyNumberFormat="1" applyFont="1" applyFill="1" applyBorder="1" applyAlignment="1" applyProtection="1">
      <alignment vertical="top" wrapText="1"/>
    </xf>
    <xf numFmtId="3" fontId="9" fillId="0" borderId="1" xfId="2" applyNumberFormat="1" applyFont="1" applyFill="1" applyBorder="1" applyAlignment="1">
      <alignment wrapText="1"/>
    </xf>
    <xf numFmtId="165" fontId="11" fillId="0" borderId="1" xfId="4" applyNumberFormat="1" applyFont="1" applyFill="1" applyBorder="1" applyAlignment="1">
      <alignment vertical="top" wrapText="1"/>
    </xf>
    <xf numFmtId="165" fontId="9" fillId="0" borderId="1" xfId="4" applyNumberFormat="1" applyFont="1" applyFill="1" applyBorder="1" applyAlignment="1">
      <alignment vertical="top" wrapText="1"/>
    </xf>
    <xf numFmtId="165" fontId="11" fillId="0" borderId="1" xfId="5" applyNumberFormat="1" applyFont="1" applyFill="1" applyBorder="1" applyAlignment="1" applyProtection="1">
      <alignment vertical="top" wrapText="1"/>
    </xf>
    <xf numFmtId="4" fontId="9" fillId="0" borderId="1" xfId="0" applyNumberFormat="1" applyFont="1" applyFill="1" applyBorder="1"/>
    <xf numFmtId="165" fontId="18" fillId="0" borderId="1" xfId="2" applyNumberFormat="1" applyFont="1" applyFill="1" applyBorder="1" applyAlignment="1">
      <alignment wrapText="1"/>
    </xf>
    <xf numFmtId="4" fontId="9" fillId="0" borderId="1" xfId="0" applyNumberFormat="1" applyFont="1" applyFill="1" applyBorder="1" applyAlignment="1">
      <alignment horizontal="left" vertical="center" wrapText="1"/>
    </xf>
    <xf numFmtId="2" fontId="9" fillId="0" borderId="1" xfId="2" applyNumberFormat="1" applyFont="1" applyFill="1" applyBorder="1" applyAlignment="1">
      <alignment wrapText="1"/>
    </xf>
    <xf numFmtId="165" fontId="11" fillId="0" borderId="1" xfId="2" applyNumberFormat="1" applyFont="1" applyFill="1" applyBorder="1" applyAlignment="1"/>
    <xf numFmtId="165" fontId="9" fillId="0" borderId="1" xfId="2" applyNumberFormat="1" applyFont="1" applyFill="1" applyBorder="1" applyAlignment="1"/>
    <xf numFmtId="3" fontId="11" fillId="0" borderId="1" xfId="0" applyNumberFormat="1" applyFont="1" applyFill="1" applyBorder="1" applyAlignment="1">
      <alignment wrapText="1"/>
    </xf>
    <xf numFmtId="3" fontId="9" fillId="0" borderId="1" xfId="0" applyNumberFormat="1" applyFont="1" applyFill="1" applyBorder="1" applyAlignment="1">
      <alignment wrapText="1"/>
    </xf>
    <xf numFmtId="1" fontId="3" fillId="0" borderId="1" xfId="0" applyNumberFormat="1" applyFont="1" applyFill="1" applyBorder="1" applyAlignment="1">
      <alignment horizontal="center"/>
    </xf>
    <xf numFmtId="4" fontId="2" fillId="0" borderId="0" xfId="0" applyNumberFormat="1" applyFont="1" applyFill="1" applyAlignment="1">
      <alignment horizontal="center"/>
    </xf>
    <xf numFmtId="2" fontId="5" fillId="0" borderId="1" xfId="0" applyNumberFormat="1" applyFont="1" applyFill="1" applyBorder="1" applyAlignment="1">
      <alignment horizontal="left"/>
    </xf>
    <xf numFmtId="2" fontId="6" fillId="0" borderId="1" xfId="0" applyNumberFormat="1" applyFont="1" applyFill="1" applyBorder="1" applyAlignment="1">
      <alignment horizontal="left"/>
    </xf>
    <xf numFmtId="2" fontId="19" fillId="0" borderId="1" xfId="0" applyNumberFormat="1" applyFont="1" applyFill="1" applyBorder="1" applyAlignment="1">
      <alignment wrapText="1"/>
    </xf>
    <xf numFmtId="2" fontId="20" fillId="0" borderId="1" xfId="0" applyNumberFormat="1" applyFont="1" applyFill="1" applyBorder="1" applyAlignment="1">
      <alignment wrapText="1"/>
    </xf>
    <xf numFmtId="2" fontId="21" fillId="0" borderId="1" xfId="0" applyNumberFormat="1" applyFont="1" applyFill="1" applyBorder="1" applyAlignment="1">
      <alignment wrapText="1"/>
    </xf>
    <xf numFmtId="2" fontId="6" fillId="0" borderId="1" xfId="0" applyNumberFormat="1" applyFont="1" applyFill="1" applyBorder="1" applyAlignment="1">
      <alignment wrapText="1"/>
    </xf>
    <xf numFmtId="49" fontId="6" fillId="0" borderId="1" xfId="1" applyNumberFormat="1" applyFont="1" applyFill="1" applyBorder="1" applyAlignment="1" applyProtection="1">
      <alignment horizontal="left"/>
      <protection locked="0"/>
    </xf>
    <xf numFmtId="2" fontId="3" fillId="0" borderId="1" xfId="0" applyNumberFormat="1" applyFont="1" applyFill="1" applyBorder="1" applyAlignment="1">
      <alignment horizontal="left"/>
    </xf>
    <xf numFmtId="2" fontId="6" fillId="0" borderId="1" xfId="0" applyNumberFormat="1" applyFont="1" applyFill="1" applyBorder="1" applyAlignment="1" applyProtection="1">
      <alignment horizontal="left" vertical="center"/>
    </xf>
    <xf numFmtId="0" fontId="22" fillId="0" borderId="0" xfId="0" applyFont="1" applyFill="1" applyAlignment="1">
      <alignment horizontal="left"/>
    </xf>
    <xf numFmtId="3" fontId="23" fillId="0" borderId="0" xfId="0" applyNumberFormat="1" applyFont="1" applyFill="1" applyBorder="1" applyAlignment="1">
      <alignment horizontal="center"/>
    </xf>
    <xf numFmtId="3" fontId="9" fillId="0" borderId="1" xfId="0" applyNumberFormat="1" applyFont="1" applyFill="1" applyBorder="1" applyAlignment="1" applyProtection="1">
      <alignment horizontal="center" vertical="top" wrapText="1"/>
    </xf>
    <xf numFmtId="4" fontId="11" fillId="0" borderId="1" xfId="3" applyNumberFormat="1" applyFont="1" applyFill="1" applyBorder="1" applyAlignment="1" applyProtection="1">
      <alignment horizontal="right" wrapText="1"/>
    </xf>
    <xf numFmtId="4" fontId="11" fillId="0" borderId="1" xfId="3" applyNumberFormat="1" applyFont="1" applyFill="1" applyBorder="1" applyAlignment="1">
      <alignment horizontal="right" wrapText="1"/>
    </xf>
    <xf numFmtId="4" fontId="10" fillId="0" borderId="1" xfId="0" applyNumberFormat="1" applyFont="1" applyFill="1" applyBorder="1" applyAlignment="1">
      <alignment horizontal="right"/>
    </xf>
    <xf numFmtId="4" fontId="13" fillId="0" borderId="1" xfId="3" applyNumberFormat="1" applyFont="1" applyFill="1" applyBorder="1" applyAlignment="1">
      <alignment horizontal="right" wrapText="1"/>
    </xf>
    <xf numFmtId="4" fontId="11" fillId="0" borderId="1" xfId="3" applyNumberFormat="1" applyFont="1" applyFill="1" applyBorder="1" applyAlignment="1">
      <alignment horizontal="right"/>
    </xf>
    <xf numFmtId="4" fontId="13" fillId="0" borderId="1" xfId="3" applyNumberFormat="1" applyFont="1" applyFill="1" applyBorder="1" applyAlignment="1" applyProtection="1">
      <alignment horizontal="right" wrapText="1"/>
    </xf>
    <xf numFmtId="4" fontId="11" fillId="0" borderId="1" xfId="0" applyNumberFormat="1" applyFont="1" applyFill="1" applyBorder="1"/>
    <xf numFmtId="4" fontId="9" fillId="0" borderId="1" xfId="2" applyNumberFormat="1" applyFont="1" applyFill="1" applyBorder="1" applyAlignment="1">
      <alignment horizontal="center" wrapText="1"/>
    </xf>
    <xf numFmtId="49" fontId="24" fillId="0" borderId="1" xfId="0" applyNumberFormat="1" applyFont="1" applyFill="1" applyBorder="1" applyAlignment="1">
      <alignment vertical="top" wrapText="1"/>
    </xf>
    <xf numFmtId="49" fontId="9" fillId="2" borderId="1" xfId="0" applyNumberFormat="1" applyFont="1" applyFill="1" applyBorder="1" applyAlignment="1">
      <alignment vertical="top" wrapText="1"/>
    </xf>
    <xf numFmtId="4" fontId="9" fillId="2" borderId="1" xfId="2" applyNumberFormat="1" applyFont="1" applyFill="1" applyBorder="1" applyAlignment="1" applyProtection="1">
      <alignment wrapText="1"/>
    </xf>
    <xf numFmtId="4" fontId="10" fillId="2" borderId="1" xfId="0" applyNumberFormat="1" applyFont="1" applyFill="1" applyBorder="1" applyAlignment="1">
      <alignment horizontal="right"/>
    </xf>
    <xf numFmtId="3" fontId="11" fillId="2" borderId="1" xfId="3" applyNumberFormat="1" applyFont="1" applyFill="1" applyBorder="1" applyAlignment="1" applyProtection="1">
      <alignment horizontal="right" wrapText="1"/>
    </xf>
    <xf numFmtId="3" fontId="9" fillId="2" borderId="1" xfId="0" applyNumberFormat="1" applyFont="1" applyFill="1" applyBorder="1"/>
    <xf numFmtId="49" fontId="9" fillId="2" borderId="0" xfId="0" applyNumberFormat="1" applyFont="1" applyFill="1" applyBorder="1" applyAlignment="1">
      <alignment vertical="top" wrapText="1"/>
    </xf>
    <xf numFmtId="165" fontId="9" fillId="2" borderId="1" xfId="2" applyNumberFormat="1" applyFont="1" applyFill="1" applyBorder="1" applyAlignment="1"/>
    <xf numFmtId="4" fontId="6" fillId="0" borderId="1" xfId="0" applyNumberFormat="1" applyFont="1" applyFill="1" applyBorder="1"/>
    <xf numFmtId="3" fontId="6" fillId="0" borderId="1" xfId="0" applyNumberFormat="1" applyFont="1" applyFill="1" applyBorder="1"/>
    <xf numFmtId="4" fontId="6" fillId="0" borderId="0" xfId="0" applyNumberFormat="1" applyFont="1" applyFill="1" applyBorder="1"/>
    <xf numFmtId="0" fontId="6" fillId="0" borderId="0" xfId="0" applyFont="1" applyFill="1" applyBorder="1"/>
    <xf numFmtId="0" fontId="6" fillId="0" borderId="0" xfId="0" applyFont="1" applyFill="1"/>
    <xf numFmtId="4" fontId="4" fillId="0" borderId="1" xfId="0" applyNumberFormat="1" applyFont="1" applyFill="1" applyBorder="1"/>
    <xf numFmtId="2" fontId="6" fillId="0" borderId="1" xfId="0" applyNumberFormat="1" applyFont="1" applyFill="1" applyBorder="1"/>
    <xf numFmtId="2" fontId="25" fillId="0" borderId="1" xfId="0" applyNumberFormat="1" applyFont="1" applyFill="1" applyBorder="1" applyAlignment="1">
      <alignment wrapText="1"/>
    </xf>
    <xf numFmtId="4" fontId="5" fillId="0" borderId="0" xfId="0" applyNumberFormat="1" applyFont="1" applyFill="1" applyBorder="1"/>
    <xf numFmtId="0" fontId="5" fillId="0" borderId="0" xfId="0" applyFont="1" applyFill="1" applyBorder="1"/>
    <xf numFmtId="0" fontId="5" fillId="0" borderId="0" xfId="0" applyFont="1" applyFill="1"/>
    <xf numFmtId="2" fontId="25" fillId="0" borderId="1" xfId="0" applyNumberFormat="1" applyFont="1" applyFill="1" applyBorder="1" applyAlignment="1" applyProtection="1">
      <alignment horizontal="left" wrapText="1"/>
    </xf>
    <xf numFmtId="2" fontId="6" fillId="0" borderId="1" xfId="0" applyNumberFormat="1" applyFont="1" applyFill="1" applyBorder="1" applyAlignment="1" applyProtection="1">
      <alignment horizontal="left" wrapText="1"/>
    </xf>
    <xf numFmtId="2" fontId="6" fillId="0" borderId="1" xfId="0" applyNumberFormat="1" applyFont="1" applyFill="1" applyBorder="1" applyAlignment="1" applyProtection="1">
      <alignment wrapText="1"/>
    </xf>
    <xf numFmtId="2" fontId="6" fillId="0" borderId="1" xfId="2" applyNumberFormat="1" applyFont="1" applyFill="1" applyBorder="1" applyAlignment="1" applyProtection="1">
      <alignment wrapText="1"/>
    </xf>
    <xf numFmtId="2" fontId="6" fillId="0" borderId="1" xfId="0" applyNumberFormat="1" applyFont="1" applyFill="1" applyBorder="1" applyAlignment="1">
      <alignment horizontal="left" vertical="center" wrapText="1"/>
    </xf>
    <xf numFmtId="4" fontId="12" fillId="0" borderId="1" xfId="0" applyNumberFormat="1" applyFont="1" applyFill="1" applyBorder="1" applyAlignment="1">
      <alignment horizontal="right"/>
    </xf>
    <xf numFmtId="0" fontId="10" fillId="0" borderId="0" xfId="0" applyFont="1" applyFill="1"/>
    <xf numFmtId="4" fontId="26" fillId="0" borderId="1" xfId="0" applyNumberFormat="1" applyFont="1" applyFill="1" applyBorder="1" applyAlignment="1">
      <alignment horizontal="right"/>
    </xf>
    <xf numFmtId="4" fontId="9" fillId="0" borderId="1" xfId="3" applyNumberFormat="1" applyFont="1" applyFill="1" applyBorder="1" applyAlignment="1">
      <alignment horizontal="right" wrapText="1"/>
    </xf>
    <xf numFmtId="4" fontId="9" fillId="0" borderId="1" xfId="3" applyNumberFormat="1" applyFont="1" applyFill="1" applyBorder="1" applyAlignment="1" applyProtection="1">
      <alignment horizontal="right" wrapText="1"/>
    </xf>
    <xf numFmtId="4" fontId="11" fillId="0" borderId="1" xfId="0" applyNumberFormat="1" applyFont="1" applyFill="1" applyBorder="1" applyAlignment="1" applyProtection="1">
      <alignment wrapText="1"/>
    </xf>
    <xf numFmtId="165" fontId="16" fillId="0" borderId="1" xfId="2" applyNumberFormat="1" applyFont="1" applyFill="1" applyBorder="1" applyAlignment="1">
      <alignment wrapText="1"/>
    </xf>
    <xf numFmtId="4" fontId="11" fillId="0" borderId="1" xfId="2" applyNumberFormat="1" applyFont="1" applyFill="1" applyBorder="1" applyAlignment="1" applyProtection="1">
      <alignment wrapText="1"/>
    </xf>
    <xf numFmtId="4" fontId="9" fillId="0" borderId="1" xfId="0" applyNumberFormat="1" applyFont="1" applyFill="1" applyBorder="1" applyAlignment="1">
      <alignment horizontal="right"/>
    </xf>
    <xf numFmtId="4" fontId="11" fillId="0" borderId="1" xfId="0" applyNumberFormat="1" applyFont="1" applyFill="1" applyBorder="1" applyAlignment="1">
      <alignment horizontal="right"/>
    </xf>
    <xf numFmtId="3" fontId="11" fillId="0" borderId="0" xfId="0" applyNumberFormat="1" applyFont="1" applyFill="1" applyBorder="1"/>
    <xf numFmtId="4" fontId="5" fillId="0" borderId="0" xfId="0" applyNumberFormat="1" applyFont="1" applyFill="1"/>
    <xf numFmtId="0" fontId="4" fillId="3" borderId="0" xfId="0" applyFont="1" applyFill="1"/>
    <xf numFmtId="4" fontId="10" fillId="3" borderId="1" xfId="0" applyNumberFormat="1" applyFont="1" applyFill="1" applyBorder="1" applyAlignment="1">
      <alignment horizontal="right"/>
    </xf>
    <xf numFmtId="0" fontId="9" fillId="3" borderId="0" xfId="0" applyFont="1" applyFill="1"/>
    <xf numFmtId="0" fontId="11" fillId="3" borderId="0" xfId="0" applyFont="1" applyFill="1"/>
    <xf numFmtId="3" fontId="11" fillId="3" borderId="1" xfId="3" applyNumberFormat="1" applyFont="1" applyFill="1" applyBorder="1" applyAlignment="1" applyProtection="1">
      <alignment horizontal="right" wrapText="1"/>
    </xf>
    <xf numFmtId="3" fontId="9" fillId="3" borderId="1" xfId="0" applyNumberFormat="1" applyFont="1" applyFill="1" applyBorder="1"/>
    <xf numFmtId="4" fontId="11" fillId="0" borderId="1" xfId="0" applyNumberFormat="1" applyFont="1" applyFill="1" applyBorder="1" applyAlignment="1">
      <alignment horizontal="left" vertical="center" wrapText="1"/>
    </xf>
    <xf numFmtId="49" fontId="9" fillId="3" borderId="0" xfId="0" applyNumberFormat="1" applyFont="1" applyFill="1" applyBorder="1" applyAlignment="1">
      <alignment vertical="top" wrapText="1"/>
    </xf>
    <xf numFmtId="165" fontId="9" fillId="3" borderId="1" xfId="2" applyNumberFormat="1" applyFont="1" applyFill="1" applyBorder="1" applyAlignment="1"/>
    <xf numFmtId="0" fontId="3" fillId="0" borderId="0" xfId="0" applyFont="1" applyFill="1" applyBorder="1" applyAlignment="1">
      <alignment horizontal="center" wrapText="1"/>
    </xf>
    <xf numFmtId="0" fontId="3" fillId="0" borderId="0" xfId="0" applyFont="1" applyFill="1" applyBorder="1" applyAlignment="1">
      <alignment horizontal="center"/>
    </xf>
  </cellXfs>
  <cellStyles count="6">
    <cellStyle name="Normal" xfId="0" builtinId="0"/>
    <cellStyle name="Normal 2" xfId="1"/>
    <cellStyle name="Normal_buget 2004 cf lg 507 2003 CU DEBL10% MAI cu virari" xfId="4"/>
    <cellStyle name="Normal_BUGET RECTIFICARE OUG 89 VIRARI FINALE" xfId="2"/>
    <cellStyle name="Normal_BUGET RECTIFICARE OUG 89 VIRARI FINALE_12.Cont executie CHELTUIELI DECEMBRIE 2014" xfId="3"/>
    <cellStyle name="Normal_LG 216 CALCULE BVC 2001" xfId="5"/>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xmlns=""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CC00CC"/>
  </sheetPr>
  <dimension ref="A1:FL156"/>
  <sheetViews>
    <sheetView zoomScaleNormal="100" workbookViewId="0">
      <pane xSplit="3" ySplit="6" topLeftCell="D100" activePane="bottomRight" state="frozen"/>
      <selection activeCell="B2" sqref="B2"/>
      <selection pane="topRight" activeCell="B2" sqref="B2"/>
      <selection pane="bottomLeft" activeCell="B2" sqref="B2"/>
      <selection pane="bottomRight" activeCell="D114" sqref="D114"/>
    </sheetView>
  </sheetViews>
  <sheetFormatPr defaultRowHeight="12.75" x14ac:dyDescent="0.2"/>
  <cols>
    <col min="1" max="1" width="11" style="33" customWidth="1"/>
    <col min="2" max="2" width="59.5703125" style="11" customWidth="1"/>
    <col min="3" max="3" width="15" style="34" customWidth="1"/>
    <col min="4" max="4" width="16.5703125" style="34" customWidth="1"/>
    <col min="5" max="6" width="18" style="11" customWidth="1"/>
    <col min="7" max="7" width="10.28515625" style="6" customWidth="1"/>
    <col min="8" max="8" width="9.140625" style="6"/>
    <col min="9" max="9" width="10" style="6" customWidth="1"/>
    <col min="10" max="10" width="10.7109375" style="6" customWidth="1"/>
    <col min="11" max="11" width="10" style="6" customWidth="1"/>
    <col min="12" max="12" width="10.28515625" style="6" customWidth="1"/>
    <col min="13" max="13" width="10" style="6" customWidth="1"/>
    <col min="14" max="14" width="10.85546875" style="6" customWidth="1"/>
    <col min="15" max="15" width="9.140625" style="6"/>
    <col min="16" max="16" width="9.7109375" style="6" customWidth="1"/>
    <col min="17" max="17" width="10.140625" style="6" customWidth="1"/>
    <col min="18" max="18" width="10.85546875" style="6" customWidth="1"/>
    <col min="19" max="19" width="9.7109375" style="6" customWidth="1"/>
    <col min="20" max="21" width="10.5703125" style="6" customWidth="1"/>
    <col min="22" max="22" width="10.85546875" style="6" customWidth="1"/>
    <col min="23" max="23" width="9.85546875" style="6" customWidth="1"/>
    <col min="24" max="24" width="9" style="6" customWidth="1"/>
    <col min="25" max="25" width="10.140625" style="6" customWidth="1"/>
    <col min="26" max="26" width="10.5703125" style="6" customWidth="1"/>
    <col min="27" max="27" width="10.7109375" style="6" customWidth="1"/>
    <col min="28" max="28" width="9.28515625" style="6" customWidth="1"/>
    <col min="29" max="29" width="10.28515625" style="6" customWidth="1"/>
    <col min="30" max="30" width="9.85546875" style="6" customWidth="1"/>
    <col min="31" max="31" width="10.7109375" style="6" customWidth="1"/>
    <col min="32" max="32" width="10" style="6" customWidth="1"/>
    <col min="33" max="33" width="10.28515625" style="6" customWidth="1"/>
    <col min="34" max="34" width="9.5703125" style="6" customWidth="1"/>
    <col min="35" max="35" width="10.7109375" style="6" customWidth="1"/>
    <col min="36" max="36" width="10.140625" style="6" bestFit="1" customWidth="1"/>
    <col min="37" max="37" width="10.5703125" style="6" customWidth="1"/>
    <col min="38" max="38" width="10" style="6" customWidth="1"/>
    <col min="39" max="39" width="10.85546875" style="6" customWidth="1"/>
    <col min="40" max="40" width="10.140625" style="6" customWidth="1"/>
    <col min="41" max="41" width="9.7109375" style="6" customWidth="1"/>
    <col min="42" max="42" width="10.85546875" style="6" customWidth="1"/>
    <col min="43" max="43" width="11.140625" style="6" customWidth="1"/>
    <col min="44" max="44" width="9.140625" style="6"/>
    <col min="45" max="45" width="10.5703125" style="6" customWidth="1"/>
    <col min="46" max="46" width="9.85546875" style="6" customWidth="1"/>
    <col min="47" max="47" width="10.85546875" style="6" customWidth="1"/>
    <col min="48" max="48" width="10.28515625" style="6" customWidth="1"/>
    <col min="49" max="49" width="8.5703125" style="6" customWidth="1"/>
    <col min="50" max="50" width="10.42578125" style="6" customWidth="1"/>
    <col min="51" max="52" width="9.85546875" style="6" customWidth="1"/>
    <col min="53" max="53" width="9.28515625" style="6" customWidth="1"/>
    <col min="54" max="54" width="9" style="6" customWidth="1"/>
    <col min="55" max="55" width="10.42578125" style="6" customWidth="1"/>
    <col min="56" max="56" width="11.28515625" style="6" customWidth="1"/>
    <col min="57" max="57" width="9.85546875" style="6" customWidth="1"/>
    <col min="58" max="58" width="10.42578125" style="6" customWidth="1"/>
    <col min="59" max="59" width="9.7109375" style="6" customWidth="1"/>
    <col min="60" max="60" width="11.140625" style="6" customWidth="1"/>
    <col min="61" max="61" width="10.42578125" style="6" customWidth="1"/>
    <col min="62" max="62" width="10" style="6" customWidth="1"/>
    <col min="63" max="63" width="10.140625" style="6" customWidth="1"/>
    <col min="64" max="64" width="10.7109375" style="6" customWidth="1"/>
    <col min="65" max="65" width="11.140625" style="6" customWidth="1"/>
    <col min="66" max="66" width="9.5703125" style="6" customWidth="1"/>
    <col min="67" max="67" width="11.28515625" style="6" customWidth="1"/>
    <col min="68" max="68" width="11" style="6" customWidth="1"/>
    <col min="69" max="69" width="9.85546875" style="6" customWidth="1"/>
    <col min="70" max="70" width="10.7109375" style="6" customWidth="1"/>
    <col min="71" max="71" width="10.28515625" style="6" customWidth="1"/>
    <col min="72" max="72" width="10.5703125" style="6" customWidth="1"/>
    <col min="73" max="73" width="9.5703125" style="6" customWidth="1"/>
    <col min="74" max="74" width="8.42578125" style="6" customWidth="1"/>
    <col min="75" max="75" width="10.7109375" style="6" customWidth="1"/>
    <col min="76" max="76" width="10.140625" style="6" customWidth="1"/>
    <col min="77" max="77" width="10.7109375" style="6" customWidth="1"/>
    <col min="78" max="78" width="9.85546875" style="6" customWidth="1"/>
    <col min="79" max="79" width="9.7109375" style="6" customWidth="1"/>
    <col min="80" max="80" width="10" style="6" customWidth="1"/>
    <col min="81" max="81" width="11.42578125" style="6" customWidth="1"/>
    <col min="82" max="82" width="10" style="6" customWidth="1"/>
    <col min="83" max="83" width="9.7109375" style="6" customWidth="1"/>
    <col min="84" max="84" width="10" style="6" customWidth="1"/>
    <col min="85" max="85" width="10.7109375" style="6" customWidth="1"/>
    <col min="86" max="86" width="9.28515625" style="6" customWidth="1"/>
    <col min="87" max="87" width="10.7109375" style="6" customWidth="1"/>
    <col min="88" max="88" width="10.140625" style="6" customWidth="1"/>
    <col min="89" max="89" width="10.85546875" style="6" customWidth="1"/>
    <col min="90" max="90" width="11.140625" style="6" customWidth="1"/>
    <col min="91" max="93" width="10.28515625" style="6" customWidth="1"/>
    <col min="94" max="94" width="9.5703125" style="6" customWidth="1"/>
    <col min="95" max="95" width="10.28515625" style="6" customWidth="1"/>
    <col min="96" max="96" width="9.5703125" style="6" customWidth="1"/>
    <col min="97" max="97" width="10.140625" style="6" customWidth="1"/>
    <col min="98" max="98" width="8.85546875" style="6" customWidth="1"/>
    <col min="99" max="99" width="9.42578125" style="6" customWidth="1"/>
    <col min="100" max="100" width="10.28515625" style="6" customWidth="1"/>
    <col min="101" max="101" width="9.85546875" style="6" customWidth="1"/>
    <col min="102" max="102" width="9.5703125" style="6" customWidth="1"/>
    <col min="103" max="103" width="9" style="6" customWidth="1"/>
    <col min="104" max="104" width="9.7109375" style="6" customWidth="1"/>
    <col min="105" max="106" width="10.42578125" style="6" customWidth="1"/>
    <col min="107" max="107" width="10.140625" style="6" customWidth="1"/>
    <col min="108" max="108" width="10.28515625" style="6" customWidth="1"/>
    <col min="109" max="109" width="11.5703125" style="6" customWidth="1"/>
    <col min="110" max="111" width="11.140625" style="6" customWidth="1"/>
    <col min="112" max="112" width="9.85546875" style="6" customWidth="1"/>
    <col min="113" max="113" width="8.5703125" style="6" customWidth="1"/>
    <col min="114" max="114" width="10.28515625" style="6" customWidth="1"/>
    <col min="115" max="115" width="10" style="6" customWidth="1"/>
    <col min="116" max="116" width="9.85546875" style="6" customWidth="1"/>
    <col min="117" max="117" width="10.140625" style="6" customWidth="1"/>
    <col min="118" max="118" width="11.7109375" style="6" customWidth="1"/>
    <col min="119" max="119" width="8.140625" style="6" customWidth="1"/>
    <col min="120" max="120" width="8.5703125" style="6" customWidth="1"/>
    <col min="121" max="121" width="10.140625" style="6" customWidth="1"/>
    <col min="122" max="122" width="11.7109375" style="6" customWidth="1"/>
    <col min="123" max="123" width="9.5703125" style="6" customWidth="1"/>
    <col min="124" max="124" width="9.42578125" style="6" customWidth="1"/>
    <col min="125" max="125" width="12.28515625" style="6" customWidth="1"/>
    <col min="126" max="126" width="11.42578125" style="6" customWidth="1"/>
    <col min="127" max="127" width="11.5703125" style="6" customWidth="1"/>
    <col min="128" max="128" width="11.42578125" style="6" customWidth="1"/>
    <col min="129" max="129" width="14.28515625" style="6" customWidth="1"/>
    <col min="130" max="130" width="10.5703125" style="6" customWidth="1"/>
    <col min="131" max="131" width="11.7109375" style="6" bestFit="1" customWidth="1"/>
    <col min="132" max="132" width="11" style="6" customWidth="1"/>
    <col min="133" max="133" width="12" style="6" customWidth="1"/>
    <col min="134" max="134" width="10.85546875" style="6" customWidth="1"/>
    <col min="135" max="135" width="11.5703125" style="6" customWidth="1"/>
    <col min="136" max="136" width="9.85546875" style="6" customWidth="1"/>
    <col min="137" max="137" width="10.5703125" style="6" customWidth="1"/>
    <col min="138" max="139" width="9.140625" style="6"/>
    <col min="140" max="140" width="10.5703125" style="6" customWidth="1"/>
    <col min="141" max="141" width="9.85546875" style="6" customWidth="1"/>
    <col min="142" max="142" width="10.140625" style="6" customWidth="1"/>
    <col min="143" max="144" width="9.140625" style="6"/>
    <col min="145" max="145" width="10.5703125" style="6" customWidth="1"/>
    <col min="146" max="146" width="10" style="6" customWidth="1"/>
    <col min="147" max="147" width="9.85546875" style="6" customWidth="1"/>
    <col min="148" max="149" width="9.140625" style="6"/>
    <col min="150" max="150" width="10.42578125" style="6" customWidth="1"/>
    <col min="151" max="151" width="9.7109375" style="6" customWidth="1"/>
    <col min="152" max="152" width="10" style="6" customWidth="1"/>
    <col min="153" max="154" width="9.140625" style="6"/>
    <col min="155" max="155" width="10.140625" style="6" customWidth="1"/>
    <col min="156" max="156" width="12.7109375" style="6" bestFit="1" customWidth="1"/>
    <col min="157" max="168" width="9.140625" style="6"/>
    <col min="169" max="16384" width="9.140625" style="11"/>
  </cols>
  <sheetData>
    <row r="1" spans="1:168" ht="15" x14ac:dyDescent="0.2">
      <c r="B1" s="107" t="s">
        <v>521</v>
      </c>
      <c r="C1" s="97"/>
      <c r="D1" s="97"/>
      <c r="G1" s="26"/>
      <c r="H1" s="26"/>
      <c r="I1" s="26"/>
      <c r="J1" s="26"/>
      <c r="K1" s="26"/>
      <c r="L1" s="26"/>
      <c r="M1" s="26"/>
      <c r="N1" s="26"/>
      <c r="O1" s="26"/>
      <c r="P1" s="26"/>
      <c r="Q1" s="26"/>
      <c r="R1" s="26"/>
      <c r="S1" s="26"/>
      <c r="T1" s="26"/>
      <c r="U1" s="26"/>
      <c r="V1" s="26"/>
      <c r="W1" s="26"/>
      <c r="X1" s="26"/>
      <c r="Y1" s="26"/>
      <c r="Z1" s="26"/>
      <c r="AA1" s="26"/>
      <c r="AB1" s="26"/>
      <c r="AC1" s="26"/>
      <c r="AD1" s="26"/>
      <c r="AE1" s="26"/>
      <c r="AF1" s="26"/>
      <c r="AG1" s="26"/>
      <c r="AH1" s="26"/>
      <c r="AI1" s="26"/>
      <c r="AJ1" s="26"/>
      <c r="AK1" s="26"/>
      <c r="AL1" s="26"/>
      <c r="AM1" s="26"/>
      <c r="AN1" s="26"/>
      <c r="AO1" s="26"/>
      <c r="AP1" s="26"/>
      <c r="AQ1" s="26"/>
      <c r="AR1" s="26"/>
      <c r="AS1" s="26"/>
      <c r="AT1" s="26"/>
      <c r="AU1" s="26"/>
      <c r="AV1" s="26"/>
      <c r="AW1" s="26"/>
      <c r="AX1" s="26"/>
      <c r="AY1" s="26"/>
      <c r="AZ1" s="26"/>
      <c r="BA1" s="26"/>
      <c r="BB1" s="26"/>
      <c r="BC1" s="26"/>
      <c r="BD1" s="26"/>
      <c r="BE1" s="26"/>
      <c r="BF1" s="26"/>
      <c r="BG1" s="26"/>
      <c r="BH1" s="26"/>
      <c r="BI1" s="26"/>
      <c r="BJ1" s="26"/>
      <c r="BK1" s="26"/>
      <c r="BL1" s="26"/>
      <c r="BM1" s="26"/>
      <c r="BN1" s="26"/>
      <c r="BO1" s="26"/>
      <c r="BP1" s="26"/>
      <c r="BQ1" s="26"/>
      <c r="BR1" s="26"/>
      <c r="BS1" s="26"/>
      <c r="BT1" s="26"/>
      <c r="BU1" s="26"/>
      <c r="BV1" s="26"/>
      <c r="BW1" s="26"/>
      <c r="BX1" s="26"/>
      <c r="BY1" s="26"/>
      <c r="BZ1" s="26"/>
      <c r="CA1" s="26"/>
      <c r="CB1" s="26"/>
      <c r="CC1" s="26"/>
      <c r="CD1" s="26"/>
      <c r="CE1" s="26"/>
      <c r="CF1" s="26"/>
      <c r="CG1" s="26"/>
      <c r="CH1" s="26"/>
      <c r="CI1" s="26"/>
      <c r="CJ1" s="26"/>
      <c r="CK1" s="26"/>
      <c r="CL1" s="26"/>
      <c r="CM1" s="26"/>
      <c r="CN1" s="26"/>
      <c r="CO1" s="26"/>
      <c r="CP1" s="26"/>
      <c r="CQ1" s="26"/>
      <c r="CR1" s="26"/>
      <c r="CS1" s="26"/>
      <c r="CT1" s="26"/>
      <c r="CU1" s="26"/>
      <c r="CV1" s="26"/>
      <c r="CW1" s="26"/>
      <c r="CX1" s="26"/>
      <c r="CY1" s="26"/>
      <c r="CZ1" s="26"/>
      <c r="DA1" s="26"/>
      <c r="DB1" s="26"/>
      <c r="DC1" s="26"/>
      <c r="DD1" s="26"/>
      <c r="DE1" s="26"/>
      <c r="DF1" s="26"/>
      <c r="DG1" s="26"/>
      <c r="DH1" s="26"/>
      <c r="DI1" s="26"/>
      <c r="DJ1" s="26"/>
      <c r="DK1" s="26"/>
      <c r="DL1" s="26"/>
      <c r="DM1" s="26"/>
      <c r="DN1" s="26"/>
      <c r="DO1" s="26"/>
      <c r="DP1" s="26"/>
      <c r="DQ1" s="26"/>
      <c r="DR1" s="26"/>
      <c r="DS1" s="26"/>
      <c r="DT1" s="26"/>
      <c r="DU1" s="26"/>
      <c r="DV1" s="26"/>
      <c r="DW1" s="26"/>
      <c r="DX1" s="26"/>
      <c r="DY1" s="26"/>
    </row>
    <row r="2" spans="1:168" x14ac:dyDescent="0.2">
      <c r="B2" s="1"/>
      <c r="C2" s="97"/>
      <c r="D2" s="97"/>
      <c r="G2" s="26"/>
      <c r="H2" s="26"/>
      <c r="I2" s="26"/>
      <c r="J2" s="26"/>
      <c r="K2" s="26"/>
      <c r="L2" s="26"/>
      <c r="M2" s="26"/>
      <c r="N2" s="26"/>
      <c r="O2" s="26"/>
      <c r="P2" s="26"/>
      <c r="Q2" s="26"/>
      <c r="R2" s="26"/>
      <c r="S2" s="26"/>
      <c r="T2" s="26"/>
      <c r="U2" s="26"/>
      <c r="V2" s="26"/>
      <c r="W2" s="26"/>
      <c r="X2" s="26"/>
      <c r="Y2" s="26"/>
      <c r="Z2" s="26"/>
      <c r="AA2" s="26"/>
      <c r="AB2" s="26"/>
      <c r="AC2" s="26"/>
      <c r="AD2" s="26"/>
      <c r="AE2" s="26"/>
      <c r="AF2" s="26"/>
      <c r="AG2" s="26"/>
      <c r="AH2" s="26"/>
      <c r="AI2" s="26"/>
      <c r="AJ2" s="26"/>
      <c r="AK2" s="26"/>
      <c r="AL2" s="26"/>
      <c r="AM2" s="26"/>
      <c r="AN2" s="26"/>
      <c r="AO2" s="26"/>
      <c r="AP2" s="26"/>
      <c r="AQ2" s="26"/>
      <c r="AR2" s="26"/>
      <c r="AS2" s="26"/>
      <c r="AT2" s="26"/>
      <c r="AU2" s="26"/>
      <c r="AV2" s="26"/>
      <c r="AW2" s="26"/>
      <c r="AX2" s="26"/>
      <c r="AY2" s="26"/>
      <c r="AZ2" s="26"/>
      <c r="BA2" s="26"/>
      <c r="BB2" s="26"/>
      <c r="BC2" s="26"/>
      <c r="BD2" s="26"/>
      <c r="BE2" s="26"/>
      <c r="BF2" s="26"/>
      <c r="BG2" s="26"/>
      <c r="BH2" s="26"/>
      <c r="BI2" s="26"/>
      <c r="BJ2" s="26"/>
      <c r="BK2" s="26"/>
      <c r="BL2" s="26"/>
      <c r="BM2" s="26"/>
      <c r="BN2" s="26"/>
      <c r="BO2" s="26"/>
      <c r="BP2" s="26"/>
      <c r="BQ2" s="26"/>
      <c r="BR2" s="26"/>
      <c r="BS2" s="26"/>
      <c r="BT2" s="26"/>
      <c r="BU2" s="26"/>
      <c r="BV2" s="26"/>
      <c r="BW2" s="26"/>
      <c r="BX2" s="26"/>
      <c r="BY2" s="26"/>
      <c r="BZ2" s="26"/>
      <c r="CA2" s="26"/>
      <c r="CB2" s="26"/>
      <c r="CC2" s="26"/>
      <c r="CD2" s="26"/>
      <c r="CE2" s="26"/>
      <c r="CF2" s="26"/>
      <c r="CG2" s="26"/>
      <c r="CH2" s="26"/>
      <c r="CI2" s="26"/>
      <c r="CJ2" s="26"/>
      <c r="CK2" s="26"/>
      <c r="CL2" s="26"/>
      <c r="CM2" s="26"/>
      <c r="CN2" s="26"/>
      <c r="CO2" s="26"/>
      <c r="CP2" s="26"/>
      <c r="CQ2" s="26"/>
      <c r="CR2" s="26"/>
      <c r="CS2" s="26"/>
      <c r="CT2" s="26"/>
      <c r="CU2" s="26"/>
      <c r="CV2" s="26"/>
      <c r="CW2" s="26"/>
      <c r="CX2" s="26"/>
      <c r="CY2" s="26"/>
      <c r="CZ2" s="26"/>
      <c r="DA2" s="26"/>
      <c r="DB2" s="26"/>
      <c r="DC2" s="26"/>
      <c r="DD2" s="26"/>
      <c r="DE2" s="26"/>
      <c r="DF2" s="26"/>
      <c r="DG2" s="26"/>
      <c r="DH2" s="26"/>
      <c r="DI2" s="26"/>
      <c r="DJ2" s="26"/>
      <c r="DK2" s="26"/>
      <c r="DL2" s="26"/>
      <c r="DM2" s="26"/>
      <c r="DN2" s="26"/>
      <c r="DO2" s="26"/>
      <c r="DP2" s="26"/>
      <c r="DQ2" s="26"/>
      <c r="DR2" s="26"/>
      <c r="DS2" s="26"/>
      <c r="DT2" s="26"/>
      <c r="DU2" s="26"/>
      <c r="DV2" s="26"/>
      <c r="DW2" s="26"/>
      <c r="DX2" s="26"/>
      <c r="DY2" s="26"/>
    </row>
    <row r="3" spans="1:168" x14ac:dyDescent="0.2">
      <c r="A3" s="2"/>
      <c r="B3" s="3"/>
      <c r="C3" s="26"/>
      <c r="D3" s="26"/>
      <c r="E3" s="26"/>
      <c r="F3" s="26"/>
      <c r="EY3" s="5"/>
    </row>
    <row r="4" spans="1:168" ht="12.75" customHeight="1" x14ac:dyDescent="0.2">
      <c r="B4" s="6"/>
      <c r="C4" s="26"/>
      <c r="D4" s="26"/>
      <c r="E4" s="26"/>
      <c r="F4" s="7" t="s">
        <v>0</v>
      </c>
      <c r="G4" s="163"/>
      <c r="H4" s="163"/>
      <c r="I4" s="163"/>
      <c r="J4" s="163"/>
      <c r="K4" s="163"/>
      <c r="L4" s="163"/>
      <c r="M4" s="163"/>
      <c r="N4" s="163"/>
      <c r="O4" s="163"/>
      <c r="P4" s="163"/>
      <c r="Q4" s="163"/>
      <c r="R4" s="163"/>
      <c r="S4" s="163"/>
      <c r="T4" s="163"/>
      <c r="U4" s="163"/>
      <c r="V4" s="163"/>
      <c r="W4" s="163"/>
      <c r="X4" s="163"/>
      <c r="Y4" s="163"/>
      <c r="Z4" s="163"/>
      <c r="AA4" s="163"/>
      <c r="AB4" s="163"/>
      <c r="AC4" s="163"/>
      <c r="AD4" s="163"/>
      <c r="AE4" s="163"/>
      <c r="AF4" s="163"/>
      <c r="AG4" s="163"/>
      <c r="AH4" s="163"/>
      <c r="AI4" s="163"/>
      <c r="AJ4" s="163"/>
      <c r="AK4" s="163"/>
      <c r="AL4" s="163"/>
      <c r="AM4" s="163"/>
      <c r="AN4" s="163"/>
      <c r="AO4" s="163"/>
      <c r="AP4" s="163"/>
      <c r="AQ4" s="163"/>
      <c r="AR4" s="163"/>
      <c r="AS4" s="163"/>
      <c r="AT4" s="163"/>
      <c r="AU4" s="163"/>
      <c r="AV4" s="163"/>
      <c r="AW4" s="163"/>
      <c r="AX4" s="163"/>
      <c r="AY4" s="163"/>
      <c r="AZ4" s="163"/>
      <c r="BA4" s="163"/>
      <c r="BB4" s="163"/>
      <c r="BC4" s="163"/>
      <c r="BD4" s="163"/>
      <c r="BE4" s="163"/>
      <c r="BF4" s="163"/>
      <c r="BG4" s="163"/>
      <c r="BH4" s="163"/>
      <c r="BI4" s="163"/>
      <c r="BJ4" s="163"/>
      <c r="BK4" s="163"/>
      <c r="BL4" s="163"/>
      <c r="BM4" s="163"/>
      <c r="BN4" s="163"/>
      <c r="BO4" s="163"/>
      <c r="BP4" s="163"/>
      <c r="BQ4" s="163"/>
      <c r="BR4" s="163"/>
      <c r="BS4" s="163"/>
      <c r="BT4" s="163"/>
      <c r="BU4" s="163"/>
      <c r="BV4" s="163"/>
      <c r="BW4" s="163"/>
      <c r="BX4" s="163"/>
      <c r="BY4" s="163"/>
      <c r="BZ4" s="163"/>
      <c r="CA4" s="163"/>
      <c r="CB4" s="163"/>
      <c r="CC4" s="163"/>
      <c r="CD4" s="163"/>
      <c r="CE4" s="163"/>
      <c r="CF4" s="163"/>
      <c r="CG4" s="163"/>
      <c r="CH4" s="163"/>
      <c r="CI4" s="163"/>
      <c r="CJ4" s="163"/>
      <c r="CK4" s="163"/>
      <c r="CL4" s="163"/>
      <c r="CM4" s="163"/>
      <c r="CN4" s="163"/>
      <c r="CO4" s="163"/>
      <c r="CP4" s="163"/>
      <c r="CQ4" s="163"/>
      <c r="CR4" s="163"/>
      <c r="CS4" s="163"/>
      <c r="CT4" s="163"/>
      <c r="CU4" s="163"/>
      <c r="CV4" s="163"/>
      <c r="CW4" s="163"/>
      <c r="CX4" s="163"/>
      <c r="CY4" s="163"/>
      <c r="CZ4" s="163"/>
      <c r="DA4" s="163"/>
      <c r="DB4" s="163"/>
      <c r="DC4" s="163"/>
      <c r="DD4" s="163"/>
      <c r="DE4" s="163"/>
      <c r="DF4" s="163"/>
      <c r="DG4" s="163"/>
      <c r="DH4" s="163"/>
      <c r="DI4" s="163"/>
      <c r="DJ4" s="163"/>
      <c r="DK4" s="163"/>
      <c r="DL4" s="163"/>
      <c r="DM4" s="163"/>
      <c r="DN4" s="163"/>
      <c r="DO4" s="163"/>
      <c r="DP4" s="163"/>
      <c r="DQ4" s="163"/>
      <c r="DR4" s="163"/>
      <c r="DS4" s="163"/>
      <c r="DT4" s="163"/>
      <c r="DU4" s="163"/>
      <c r="DV4" s="163"/>
      <c r="DW4" s="163"/>
      <c r="DX4" s="163"/>
      <c r="DY4" s="163"/>
      <c r="DZ4" s="163"/>
      <c r="EA4" s="164"/>
      <c r="EB4" s="164"/>
      <c r="EC4" s="164"/>
      <c r="ED4" s="164"/>
      <c r="EE4" s="164"/>
      <c r="EF4" s="163"/>
      <c r="EG4" s="163"/>
      <c r="EH4" s="163"/>
      <c r="EI4" s="163"/>
      <c r="EJ4" s="163"/>
      <c r="EK4" s="163"/>
      <c r="EL4" s="163"/>
      <c r="EM4" s="163"/>
      <c r="EN4" s="163"/>
      <c r="EO4" s="163"/>
      <c r="EP4" s="163"/>
      <c r="EQ4" s="163"/>
      <c r="ER4" s="163"/>
      <c r="ES4" s="163"/>
      <c r="ET4" s="163"/>
      <c r="EU4" s="163"/>
      <c r="EV4" s="163"/>
      <c r="EW4" s="163"/>
      <c r="EX4" s="163"/>
      <c r="EY4" s="163"/>
    </row>
    <row r="5" spans="1:168" ht="76.5" x14ac:dyDescent="0.2">
      <c r="A5" s="8" t="s">
        <v>1</v>
      </c>
      <c r="B5" s="8" t="s">
        <v>2</v>
      </c>
      <c r="C5" s="8" t="s">
        <v>3</v>
      </c>
      <c r="D5" s="9" t="s">
        <v>4</v>
      </c>
      <c r="E5" s="8" t="s">
        <v>5</v>
      </c>
      <c r="F5" s="8" t="s">
        <v>6</v>
      </c>
      <c r="G5" s="10"/>
      <c r="H5" s="10"/>
      <c r="I5" s="10"/>
      <c r="J5" s="10"/>
      <c r="K5" s="10"/>
      <c r="L5" s="10"/>
      <c r="M5" s="10"/>
      <c r="N5" s="10"/>
      <c r="O5" s="10"/>
      <c r="P5" s="10"/>
      <c r="Q5" s="10"/>
      <c r="R5" s="10"/>
      <c r="S5" s="10"/>
      <c r="T5" s="10"/>
      <c r="U5" s="10"/>
      <c r="V5" s="10"/>
      <c r="W5" s="10"/>
      <c r="X5" s="10"/>
      <c r="Y5" s="10"/>
      <c r="Z5" s="10"/>
      <c r="AA5" s="10"/>
      <c r="AB5" s="10"/>
      <c r="AC5" s="10"/>
      <c r="AD5" s="10"/>
      <c r="AE5" s="10"/>
      <c r="AF5" s="10"/>
      <c r="AG5" s="10"/>
      <c r="AH5" s="10"/>
      <c r="AI5" s="10"/>
      <c r="AJ5" s="10"/>
      <c r="AK5" s="10"/>
      <c r="AL5" s="10"/>
      <c r="AM5" s="10"/>
      <c r="AN5" s="10"/>
      <c r="AO5" s="10"/>
      <c r="AP5" s="10"/>
      <c r="AQ5" s="10"/>
      <c r="AR5" s="10"/>
      <c r="AS5" s="10"/>
      <c r="AT5" s="10"/>
      <c r="AU5" s="10"/>
      <c r="AV5" s="10"/>
      <c r="AW5" s="10"/>
      <c r="AX5" s="10"/>
      <c r="AY5" s="10"/>
      <c r="AZ5" s="10"/>
      <c r="BA5" s="10"/>
      <c r="BB5" s="10"/>
      <c r="BC5" s="10"/>
      <c r="BD5" s="10"/>
      <c r="BE5" s="10"/>
      <c r="BF5" s="10"/>
      <c r="BG5" s="10"/>
      <c r="BH5" s="10"/>
      <c r="BI5" s="10"/>
      <c r="BJ5" s="10"/>
      <c r="BK5" s="10"/>
      <c r="BL5" s="10"/>
      <c r="BM5" s="10"/>
      <c r="BN5" s="10"/>
      <c r="BO5" s="10"/>
      <c r="BP5" s="10"/>
      <c r="BQ5" s="10"/>
      <c r="BR5" s="10"/>
      <c r="BS5" s="10"/>
      <c r="BT5" s="10"/>
      <c r="BU5" s="10"/>
      <c r="BV5" s="10"/>
      <c r="BW5" s="10"/>
      <c r="BX5" s="10"/>
      <c r="BY5" s="10"/>
      <c r="BZ5" s="10"/>
      <c r="CA5" s="10"/>
      <c r="CB5" s="10"/>
      <c r="CC5" s="10"/>
      <c r="CD5" s="10"/>
      <c r="CE5" s="10"/>
      <c r="CF5" s="10"/>
      <c r="CG5" s="10"/>
      <c r="CH5" s="10"/>
      <c r="CI5" s="10"/>
      <c r="CJ5" s="10"/>
      <c r="CK5" s="10"/>
      <c r="CL5" s="10"/>
      <c r="CM5" s="10"/>
      <c r="CN5" s="10"/>
      <c r="CO5" s="10"/>
      <c r="CP5" s="10"/>
      <c r="CQ5" s="10"/>
      <c r="CR5" s="10"/>
      <c r="CS5" s="10"/>
      <c r="CT5" s="10"/>
      <c r="CU5" s="10"/>
      <c r="CV5" s="10"/>
      <c r="CW5" s="10"/>
      <c r="CX5" s="10"/>
      <c r="CY5" s="10"/>
      <c r="CZ5" s="10"/>
      <c r="DA5" s="10"/>
      <c r="DB5" s="10"/>
      <c r="DC5" s="10"/>
      <c r="DD5" s="10"/>
      <c r="DE5" s="10"/>
      <c r="DF5" s="10"/>
      <c r="DG5" s="10"/>
      <c r="DH5" s="10"/>
      <c r="DI5" s="10"/>
      <c r="DJ5" s="10"/>
      <c r="DK5" s="10"/>
      <c r="DL5" s="10"/>
      <c r="DM5" s="10"/>
      <c r="DN5" s="10"/>
      <c r="DO5" s="10"/>
      <c r="DP5" s="10"/>
      <c r="DQ5" s="10"/>
      <c r="DR5" s="10"/>
      <c r="DS5" s="10"/>
      <c r="DT5" s="10"/>
      <c r="DU5" s="10"/>
      <c r="DV5" s="10"/>
      <c r="DW5" s="10"/>
      <c r="DX5" s="10"/>
      <c r="DY5" s="10"/>
      <c r="DZ5" s="10"/>
      <c r="EA5" s="10"/>
      <c r="EB5" s="10"/>
      <c r="EC5" s="10"/>
      <c r="ED5" s="10"/>
      <c r="EE5" s="10"/>
      <c r="EF5" s="10"/>
      <c r="EG5" s="10"/>
      <c r="EH5" s="10"/>
      <c r="EI5" s="10"/>
      <c r="EJ5" s="10"/>
      <c r="EK5" s="10"/>
      <c r="EL5" s="10"/>
      <c r="EM5" s="10"/>
      <c r="EN5" s="10"/>
      <c r="EO5" s="10"/>
      <c r="EP5" s="10"/>
      <c r="EQ5" s="10"/>
      <c r="ER5" s="10"/>
      <c r="ES5" s="10"/>
      <c r="ET5" s="10"/>
      <c r="EU5" s="10"/>
      <c r="EV5" s="10"/>
      <c r="EW5" s="10"/>
      <c r="EX5" s="10"/>
      <c r="EY5" s="10"/>
    </row>
    <row r="6" spans="1:168" s="16" customFormat="1" x14ac:dyDescent="0.2">
      <c r="A6" s="12"/>
      <c r="B6" s="13"/>
      <c r="C6" s="96"/>
      <c r="D6" s="96"/>
      <c r="E6" s="96"/>
      <c r="F6" s="96"/>
      <c r="G6" s="14"/>
      <c r="H6" s="14"/>
      <c r="I6" s="14"/>
      <c r="J6" s="14"/>
      <c r="K6" s="14"/>
      <c r="L6" s="14"/>
      <c r="M6" s="14"/>
      <c r="N6" s="14"/>
      <c r="O6" s="14"/>
      <c r="P6" s="14"/>
      <c r="Q6" s="14"/>
      <c r="R6" s="14"/>
      <c r="S6" s="14"/>
      <c r="T6" s="14"/>
      <c r="U6" s="14"/>
      <c r="V6" s="14"/>
      <c r="W6" s="14"/>
      <c r="X6" s="14"/>
      <c r="Y6" s="14"/>
      <c r="Z6" s="14"/>
      <c r="AA6" s="14"/>
      <c r="AB6" s="14"/>
      <c r="AC6" s="14"/>
      <c r="AD6" s="14"/>
      <c r="AE6" s="14"/>
      <c r="AF6" s="14"/>
      <c r="AG6" s="14"/>
      <c r="AH6" s="14"/>
      <c r="AI6" s="14"/>
      <c r="AJ6" s="14"/>
      <c r="AK6" s="14"/>
      <c r="AL6" s="14"/>
      <c r="AM6" s="14"/>
      <c r="AN6" s="14"/>
      <c r="AO6" s="14"/>
      <c r="AP6" s="14"/>
      <c r="AQ6" s="14"/>
      <c r="AR6" s="14"/>
      <c r="AS6" s="14"/>
      <c r="AT6" s="14"/>
      <c r="AU6" s="14"/>
      <c r="AV6" s="14"/>
      <c r="AW6" s="14"/>
      <c r="AX6" s="14"/>
      <c r="AY6" s="14"/>
      <c r="AZ6" s="14"/>
      <c r="BA6" s="14"/>
      <c r="BB6" s="14"/>
      <c r="BC6" s="14"/>
      <c r="BD6" s="14"/>
      <c r="BE6" s="14"/>
      <c r="BF6" s="14"/>
      <c r="BG6" s="14"/>
      <c r="BH6" s="14"/>
      <c r="BI6" s="14"/>
      <c r="BJ6" s="14"/>
      <c r="BK6" s="14"/>
      <c r="BL6" s="14"/>
      <c r="BM6" s="14"/>
      <c r="BN6" s="14"/>
      <c r="BO6" s="14"/>
      <c r="BP6" s="14"/>
      <c r="BQ6" s="14"/>
      <c r="BR6" s="14"/>
      <c r="BS6" s="14"/>
      <c r="BT6" s="14"/>
      <c r="BU6" s="14"/>
      <c r="BV6" s="14"/>
      <c r="BW6" s="14"/>
      <c r="BX6" s="14"/>
      <c r="BY6" s="14"/>
      <c r="BZ6" s="14"/>
      <c r="CA6" s="14"/>
      <c r="CB6" s="14"/>
      <c r="CC6" s="14"/>
      <c r="CD6" s="14"/>
      <c r="CE6" s="14"/>
      <c r="CF6" s="14"/>
      <c r="CG6" s="14"/>
      <c r="CH6" s="14"/>
      <c r="CI6" s="14"/>
      <c r="CJ6" s="14"/>
      <c r="CK6" s="14"/>
      <c r="CL6" s="14"/>
      <c r="CM6" s="14"/>
      <c r="CN6" s="14"/>
      <c r="CO6" s="14"/>
      <c r="CP6" s="14"/>
      <c r="CQ6" s="14"/>
      <c r="CR6" s="14"/>
      <c r="CS6" s="14"/>
      <c r="CT6" s="14"/>
      <c r="CU6" s="14"/>
      <c r="CV6" s="14"/>
      <c r="CW6" s="14"/>
      <c r="CX6" s="14"/>
      <c r="CY6" s="14"/>
      <c r="CZ6" s="14"/>
      <c r="DA6" s="14"/>
      <c r="DB6" s="14"/>
      <c r="DC6" s="14"/>
      <c r="DD6" s="14"/>
      <c r="DE6" s="14"/>
      <c r="DF6" s="14"/>
      <c r="DG6" s="14"/>
      <c r="DH6" s="14"/>
      <c r="DI6" s="14"/>
      <c r="DJ6" s="14"/>
      <c r="DK6" s="14"/>
      <c r="DL6" s="14"/>
      <c r="DM6" s="14"/>
      <c r="DN6" s="14"/>
      <c r="DO6" s="14"/>
      <c r="DP6" s="14"/>
      <c r="DQ6" s="14"/>
      <c r="DR6" s="14"/>
      <c r="DS6" s="14"/>
      <c r="DT6" s="14"/>
      <c r="DU6" s="14"/>
      <c r="DV6" s="14"/>
      <c r="DW6" s="14"/>
      <c r="DX6" s="14"/>
      <c r="DY6" s="14"/>
      <c r="DZ6" s="14"/>
      <c r="EA6" s="14"/>
      <c r="EB6" s="14"/>
      <c r="EC6" s="14"/>
      <c r="ED6" s="14"/>
      <c r="EE6" s="14"/>
      <c r="EF6" s="14"/>
      <c r="EG6" s="14"/>
      <c r="EH6" s="14"/>
      <c r="EI6" s="14"/>
      <c r="EJ6" s="14"/>
      <c r="EK6" s="14"/>
      <c r="EL6" s="14"/>
      <c r="EM6" s="14"/>
      <c r="EN6" s="14"/>
      <c r="EO6" s="14"/>
      <c r="EP6" s="14"/>
      <c r="EQ6" s="14"/>
      <c r="ER6" s="14"/>
      <c r="ES6" s="14"/>
      <c r="ET6" s="14"/>
      <c r="EU6" s="14"/>
      <c r="EV6" s="14"/>
      <c r="EW6" s="14"/>
      <c r="EX6" s="14"/>
      <c r="EY6" s="14"/>
      <c r="EZ6" s="15"/>
      <c r="FA6" s="15"/>
      <c r="FB6" s="15"/>
      <c r="FC6" s="15"/>
      <c r="FD6" s="15"/>
      <c r="FE6" s="15"/>
      <c r="FF6" s="15"/>
      <c r="FG6" s="15"/>
      <c r="FH6" s="15"/>
      <c r="FI6" s="15"/>
      <c r="FJ6" s="15"/>
      <c r="FK6" s="15"/>
      <c r="FL6" s="15"/>
    </row>
    <row r="7" spans="1:168" x14ac:dyDescent="0.2">
      <c r="A7" s="98" t="s">
        <v>7</v>
      </c>
      <c r="B7" s="17" t="s">
        <v>8</v>
      </c>
      <c r="C7" s="18">
        <f t="shared" ref="C7:F7" si="0">+C8+C66+C110+C95+C90</f>
        <v>610974220</v>
      </c>
      <c r="D7" s="18">
        <f t="shared" si="0"/>
        <v>349698220</v>
      </c>
      <c r="E7" s="18">
        <f t="shared" si="0"/>
        <v>341087993</v>
      </c>
      <c r="F7" s="18">
        <f t="shared" si="0"/>
        <v>52731186</v>
      </c>
      <c r="G7" s="4"/>
      <c r="H7" s="4"/>
      <c r="I7" s="4"/>
      <c r="J7" s="4"/>
      <c r="K7" s="4"/>
      <c r="L7" s="4"/>
      <c r="M7" s="4"/>
      <c r="N7" s="4"/>
      <c r="O7" s="4"/>
      <c r="P7" s="4"/>
      <c r="Q7" s="4"/>
      <c r="R7" s="4"/>
      <c r="S7" s="4"/>
      <c r="T7" s="4"/>
      <c r="U7" s="4"/>
      <c r="V7" s="4"/>
      <c r="W7" s="4"/>
      <c r="X7" s="4"/>
      <c r="Y7" s="4"/>
      <c r="Z7" s="4"/>
      <c r="AA7" s="4"/>
      <c r="AB7" s="4"/>
      <c r="AC7" s="4"/>
      <c r="AD7" s="4"/>
      <c r="AE7" s="4"/>
      <c r="AF7" s="4"/>
      <c r="AG7" s="4"/>
      <c r="AH7" s="4"/>
      <c r="AI7" s="4"/>
      <c r="AJ7" s="4"/>
      <c r="AK7" s="4"/>
      <c r="AL7" s="4"/>
      <c r="AM7" s="4"/>
      <c r="AN7" s="4"/>
      <c r="AO7" s="4"/>
      <c r="AP7" s="4"/>
      <c r="AQ7" s="4"/>
      <c r="AR7" s="4"/>
      <c r="AS7" s="4"/>
      <c r="AT7" s="4"/>
      <c r="AU7" s="4"/>
      <c r="AV7" s="4"/>
      <c r="AW7" s="4"/>
      <c r="AX7" s="4"/>
      <c r="AY7" s="4"/>
      <c r="AZ7" s="4"/>
      <c r="BA7" s="4"/>
      <c r="BB7" s="4"/>
      <c r="BC7" s="4"/>
      <c r="BD7" s="4"/>
      <c r="BE7" s="4"/>
      <c r="BF7" s="4"/>
      <c r="BG7" s="4"/>
      <c r="BH7" s="4"/>
      <c r="BI7" s="4"/>
      <c r="BJ7" s="4"/>
      <c r="BK7" s="4"/>
      <c r="BL7" s="4"/>
      <c r="BM7" s="4"/>
      <c r="BN7" s="4"/>
      <c r="BO7" s="4"/>
      <c r="BP7" s="4"/>
      <c r="BQ7" s="4"/>
      <c r="BR7" s="4"/>
      <c r="BS7" s="4"/>
      <c r="BT7" s="4"/>
      <c r="BU7" s="4"/>
      <c r="BV7" s="4"/>
      <c r="BW7" s="4"/>
      <c r="BX7" s="4"/>
      <c r="BY7" s="4"/>
      <c r="BZ7" s="4"/>
      <c r="CA7" s="4"/>
      <c r="CB7" s="4"/>
      <c r="CC7" s="4"/>
      <c r="CD7" s="4"/>
      <c r="CE7" s="4"/>
      <c r="CF7" s="4"/>
      <c r="CG7" s="4"/>
      <c r="CH7" s="4"/>
      <c r="CI7" s="4"/>
      <c r="CJ7" s="4"/>
      <c r="CK7" s="4"/>
      <c r="CL7" s="4"/>
      <c r="CM7" s="4"/>
      <c r="CN7" s="4"/>
      <c r="CO7" s="4"/>
      <c r="CP7" s="4"/>
      <c r="CQ7" s="4"/>
      <c r="CR7" s="4"/>
      <c r="CS7" s="4"/>
      <c r="CT7" s="4"/>
      <c r="CU7" s="4"/>
      <c r="CV7" s="4"/>
      <c r="CW7" s="4"/>
      <c r="CX7" s="4"/>
      <c r="CY7" s="4"/>
      <c r="CZ7" s="4"/>
      <c r="DA7" s="4"/>
      <c r="DB7" s="4"/>
      <c r="DC7" s="4"/>
      <c r="DD7" s="4"/>
      <c r="DE7" s="4"/>
      <c r="DF7" s="4"/>
      <c r="DG7" s="4"/>
      <c r="DH7" s="4"/>
      <c r="DI7" s="4"/>
      <c r="DJ7" s="4"/>
      <c r="DK7" s="4"/>
      <c r="DL7" s="4"/>
      <c r="DM7" s="4"/>
      <c r="DN7" s="4"/>
      <c r="DO7" s="4"/>
      <c r="DP7" s="4"/>
      <c r="DQ7" s="4"/>
      <c r="DR7" s="4"/>
      <c r="DS7" s="4"/>
      <c r="DT7" s="4"/>
      <c r="DU7" s="4"/>
      <c r="DV7" s="4"/>
      <c r="DW7" s="4"/>
      <c r="DX7" s="4"/>
      <c r="DY7" s="4"/>
      <c r="DZ7" s="4"/>
      <c r="EA7" s="4"/>
      <c r="EB7" s="4"/>
      <c r="EC7" s="4"/>
      <c r="ED7" s="4"/>
      <c r="EE7" s="4"/>
      <c r="EF7" s="4"/>
      <c r="EG7" s="4"/>
      <c r="EH7" s="4"/>
      <c r="EI7" s="4"/>
      <c r="EJ7" s="4"/>
      <c r="EK7" s="4"/>
      <c r="EL7" s="4"/>
      <c r="EM7" s="4"/>
      <c r="EN7" s="4"/>
      <c r="EO7" s="4"/>
      <c r="EP7" s="4"/>
      <c r="EQ7" s="4"/>
      <c r="ER7" s="4"/>
      <c r="ES7" s="4"/>
      <c r="ET7" s="4"/>
      <c r="EU7" s="4"/>
      <c r="EV7" s="4"/>
      <c r="EW7" s="4"/>
      <c r="EX7" s="4"/>
      <c r="EY7" s="4"/>
      <c r="EZ7" s="26"/>
      <c r="FA7" s="26"/>
    </row>
    <row r="8" spans="1:168" x14ac:dyDescent="0.2">
      <c r="A8" s="98" t="s">
        <v>9</v>
      </c>
      <c r="B8" s="17" t="s">
        <v>10</v>
      </c>
      <c r="C8" s="18">
        <f t="shared" ref="C8:F8" si="1">+C14+C52+C9</f>
        <v>516642000</v>
      </c>
      <c r="D8" s="18">
        <f t="shared" si="1"/>
        <v>255366000</v>
      </c>
      <c r="E8" s="18">
        <f t="shared" si="1"/>
        <v>248643299</v>
      </c>
      <c r="F8" s="18">
        <f t="shared" si="1"/>
        <v>37834028</v>
      </c>
      <c r="G8" s="4"/>
      <c r="H8" s="4"/>
      <c r="I8" s="4"/>
      <c r="J8" s="4"/>
      <c r="K8" s="4"/>
      <c r="L8" s="4"/>
      <c r="M8" s="4"/>
      <c r="N8" s="4"/>
      <c r="O8" s="4"/>
      <c r="P8" s="4"/>
      <c r="Q8" s="4"/>
      <c r="R8" s="4"/>
      <c r="S8" s="4"/>
      <c r="T8" s="4"/>
      <c r="U8" s="4"/>
      <c r="V8" s="4"/>
      <c r="W8" s="4"/>
      <c r="X8" s="4"/>
      <c r="Y8" s="4"/>
      <c r="Z8" s="4"/>
      <c r="AA8" s="4"/>
      <c r="AB8" s="4"/>
      <c r="AC8" s="4"/>
      <c r="AD8" s="4"/>
      <c r="AE8" s="4"/>
      <c r="AF8" s="4"/>
      <c r="AG8" s="4"/>
      <c r="AH8" s="4"/>
      <c r="AI8" s="4"/>
      <c r="AJ8" s="4"/>
      <c r="AK8" s="4"/>
      <c r="AL8" s="4"/>
      <c r="AM8" s="4"/>
      <c r="AN8" s="4"/>
      <c r="AO8" s="4"/>
      <c r="AP8" s="4"/>
      <c r="AQ8" s="4"/>
      <c r="AR8" s="4"/>
      <c r="AS8" s="4"/>
      <c r="AT8" s="4"/>
      <c r="AU8" s="4"/>
      <c r="AV8" s="4"/>
      <c r="AW8" s="4"/>
      <c r="AX8" s="4"/>
      <c r="AY8" s="4"/>
      <c r="AZ8" s="4"/>
      <c r="BA8" s="4"/>
      <c r="BB8" s="4"/>
      <c r="BC8" s="4"/>
      <c r="BD8" s="4"/>
      <c r="BE8" s="4"/>
      <c r="BF8" s="4"/>
      <c r="BG8" s="4"/>
      <c r="BH8" s="4"/>
      <c r="BI8" s="4"/>
      <c r="BJ8" s="4"/>
      <c r="BK8" s="4"/>
      <c r="BL8" s="4"/>
      <c r="BM8" s="4"/>
      <c r="BN8" s="4"/>
      <c r="BO8" s="4"/>
      <c r="BP8" s="4"/>
      <c r="BQ8" s="4"/>
      <c r="BR8" s="4"/>
      <c r="BS8" s="4"/>
      <c r="BT8" s="4"/>
      <c r="BU8" s="4"/>
      <c r="BV8" s="4"/>
      <c r="BW8" s="4"/>
      <c r="BX8" s="4"/>
      <c r="BY8" s="4"/>
      <c r="BZ8" s="4"/>
      <c r="CA8" s="4"/>
      <c r="CB8" s="4"/>
      <c r="CC8" s="4"/>
      <c r="CD8" s="4"/>
      <c r="CE8" s="4"/>
      <c r="CF8" s="4"/>
      <c r="CG8" s="4"/>
      <c r="CH8" s="4"/>
      <c r="CI8" s="4"/>
      <c r="CJ8" s="4"/>
      <c r="CK8" s="4"/>
      <c r="CL8" s="4"/>
      <c r="CM8" s="4"/>
      <c r="CN8" s="4"/>
      <c r="CO8" s="4"/>
      <c r="CP8" s="4"/>
      <c r="CQ8" s="4"/>
      <c r="CR8" s="4"/>
      <c r="CS8" s="4"/>
      <c r="CT8" s="4"/>
      <c r="CU8" s="4"/>
      <c r="CV8" s="4"/>
      <c r="CW8" s="4"/>
      <c r="CX8" s="4"/>
      <c r="CY8" s="4"/>
      <c r="CZ8" s="4"/>
      <c r="DA8" s="4"/>
      <c r="DB8" s="4"/>
      <c r="DC8" s="4"/>
      <c r="DD8" s="4"/>
      <c r="DE8" s="4"/>
      <c r="DF8" s="4"/>
      <c r="DG8" s="4"/>
      <c r="DH8" s="4"/>
      <c r="DI8" s="4"/>
      <c r="DJ8" s="4"/>
      <c r="DK8" s="4"/>
      <c r="DL8" s="4"/>
      <c r="DM8" s="4"/>
      <c r="DN8" s="4"/>
      <c r="DO8" s="4"/>
      <c r="DP8" s="4"/>
      <c r="DQ8" s="4"/>
      <c r="DR8" s="4"/>
      <c r="DS8" s="4"/>
      <c r="DT8" s="4"/>
      <c r="DU8" s="4"/>
      <c r="DV8" s="4"/>
      <c r="DW8" s="4"/>
      <c r="DX8" s="4"/>
      <c r="DY8" s="4"/>
      <c r="DZ8" s="4"/>
      <c r="EA8" s="4"/>
      <c r="EB8" s="4"/>
      <c r="EC8" s="4"/>
      <c r="ED8" s="4"/>
      <c r="EE8" s="4"/>
      <c r="EF8" s="4"/>
      <c r="EG8" s="4"/>
      <c r="EH8" s="4"/>
      <c r="EI8" s="4"/>
      <c r="EJ8" s="4"/>
      <c r="EK8" s="4"/>
      <c r="EL8" s="4"/>
      <c r="EM8" s="4"/>
      <c r="EN8" s="4"/>
      <c r="EO8" s="4"/>
      <c r="EP8" s="4"/>
      <c r="EQ8" s="4"/>
      <c r="ER8" s="4"/>
      <c r="ES8" s="4"/>
      <c r="ET8" s="4"/>
      <c r="EU8" s="4"/>
      <c r="EV8" s="4"/>
      <c r="EW8" s="4"/>
      <c r="EX8" s="4"/>
      <c r="EY8" s="4"/>
      <c r="EZ8" s="26"/>
      <c r="FA8" s="26"/>
    </row>
    <row r="9" spans="1:168" x14ac:dyDescent="0.2">
      <c r="A9" s="98" t="s">
        <v>11</v>
      </c>
      <c r="B9" s="17" t="s">
        <v>12</v>
      </c>
      <c r="C9" s="18">
        <f t="shared" ref="C9:F9" si="2">+C10+C11+C12+C13</f>
        <v>984000</v>
      </c>
      <c r="D9" s="18">
        <f t="shared" si="2"/>
        <v>666000</v>
      </c>
      <c r="E9" s="18">
        <f t="shared" si="2"/>
        <v>772477</v>
      </c>
      <c r="F9" s="18">
        <f t="shared" si="2"/>
        <v>365380</v>
      </c>
      <c r="G9" s="4"/>
      <c r="H9" s="4"/>
      <c r="I9" s="4"/>
      <c r="J9" s="4"/>
      <c r="K9" s="4"/>
      <c r="L9" s="4"/>
      <c r="M9" s="4"/>
      <c r="N9" s="4"/>
      <c r="O9" s="4"/>
      <c r="P9" s="4"/>
      <c r="Q9" s="4"/>
      <c r="R9" s="4"/>
      <c r="S9" s="4"/>
      <c r="T9" s="4"/>
      <c r="U9" s="4"/>
      <c r="V9" s="4"/>
      <c r="W9" s="4"/>
      <c r="X9" s="4"/>
      <c r="Y9" s="4"/>
      <c r="Z9" s="4"/>
      <c r="AA9" s="4"/>
      <c r="AB9" s="4"/>
      <c r="AC9" s="4"/>
      <c r="AD9" s="4"/>
      <c r="AE9" s="4"/>
      <c r="AF9" s="4"/>
      <c r="AG9" s="4"/>
      <c r="AH9" s="4"/>
      <c r="AI9" s="4"/>
      <c r="AJ9" s="4"/>
      <c r="AK9" s="4"/>
      <c r="AL9" s="4"/>
      <c r="AM9" s="4"/>
      <c r="AN9" s="4"/>
      <c r="AO9" s="4"/>
      <c r="AP9" s="4"/>
      <c r="AQ9" s="4"/>
      <c r="AR9" s="4"/>
      <c r="AS9" s="4"/>
      <c r="AT9" s="4"/>
      <c r="AU9" s="4"/>
      <c r="AV9" s="4"/>
      <c r="AW9" s="4"/>
      <c r="AX9" s="4"/>
      <c r="AY9" s="4"/>
      <c r="AZ9" s="4"/>
      <c r="BA9" s="4"/>
      <c r="BB9" s="4"/>
      <c r="BC9" s="4"/>
      <c r="BD9" s="4"/>
      <c r="BE9" s="4"/>
      <c r="BF9" s="4"/>
      <c r="BG9" s="4"/>
      <c r="BH9" s="4"/>
      <c r="BI9" s="4"/>
      <c r="BJ9" s="4"/>
      <c r="BK9" s="4"/>
      <c r="BL9" s="4"/>
      <c r="BM9" s="4"/>
      <c r="BN9" s="4"/>
      <c r="BO9" s="4"/>
      <c r="BP9" s="4"/>
      <c r="BQ9" s="4"/>
      <c r="BR9" s="4"/>
      <c r="BS9" s="4"/>
      <c r="BT9" s="4"/>
      <c r="BU9" s="4"/>
      <c r="BV9" s="4"/>
      <c r="BW9" s="4"/>
      <c r="BX9" s="4"/>
      <c r="BY9" s="4"/>
      <c r="BZ9" s="4"/>
      <c r="CA9" s="4"/>
      <c r="CB9" s="4"/>
      <c r="CC9" s="4"/>
      <c r="CD9" s="4"/>
      <c r="CE9" s="4"/>
      <c r="CF9" s="4"/>
      <c r="CG9" s="4"/>
      <c r="CH9" s="4"/>
      <c r="CI9" s="4"/>
      <c r="CJ9" s="4"/>
      <c r="CK9" s="4"/>
      <c r="CL9" s="4"/>
      <c r="CM9" s="4"/>
      <c r="CN9" s="4"/>
      <c r="CO9" s="4"/>
      <c r="CP9" s="4"/>
      <c r="CQ9" s="4"/>
      <c r="CR9" s="4"/>
      <c r="CS9" s="4"/>
      <c r="CT9" s="4"/>
      <c r="CU9" s="4"/>
      <c r="CV9" s="4"/>
      <c r="CW9" s="4"/>
      <c r="CX9" s="4"/>
      <c r="CY9" s="4"/>
      <c r="CZ9" s="4"/>
      <c r="DA9" s="4"/>
      <c r="DB9" s="4"/>
      <c r="DC9" s="4"/>
      <c r="DD9" s="4"/>
      <c r="DE9" s="4"/>
      <c r="DF9" s="4"/>
      <c r="DG9" s="4"/>
      <c r="DH9" s="4"/>
      <c r="DI9" s="4"/>
      <c r="DJ9" s="4"/>
      <c r="DK9" s="4"/>
      <c r="DL9" s="4"/>
      <c r="DM9" s="4"/>
      <c r="DN9" s="4"/>
      <c r="DO9" s="4"/>
      <c r="DP9" s="4"/>
      <c r="DQ9" s="4"/>
      <c r="DR9" s="4"/>
      <c r="DS9" s="4"/>
      <c r="DT9" s="4"/>
      <c r="DU9" s="4"/>
      <c r="DV9" s="4"/>
      <c r="DW9" s="4"/>
      <c r="DX9" s="4"/>
      <c r="DY9" s="4"/>
      <c r="DZ9" s="4"/>
      <c r="EA9" s="4"/>
      <c r="EB9" s="4"/>
      <c r="EC9" s="4"/>
      <c r="ED9" s="4"/>
      <c r="EE9" s="4"/>
      <c r="EF9" s="4"/>
      <c r="EG9" s="4"/>
      <c r="EH9" s="4"/>
      <c r="EI9" s="4"/>
      <c r="EJ9" s="4"/>
      <c r="EK9" s="4"/>
      <c r="EL9" s="4"/>
      <c r="EM9" s="4"/>
      <c r="EN9" s="4"/>
      <c r="EO9" s="4"/>
      <c r="EP9" s="4"/>
      <c r="EQ9" s="4"/>
      <c r="ER9" s="4"/>
      <c r="ES9" s="4"/>
      <c r="ET9" s="4"/>
      <c r="EU9" s="4"/>
      <c r="EV9" s="4"/>
      <c r="EW9" s="4"/>
      <c r="EX9" s="4"/>
      <c r="EY9" s="4"/>
      <c r="EZ9" s="26"/>
      <c r="FA9" s="26"/>
    </row>
    <row r="10" spans="1:168" s="130" customFormat="1" ht="38.25" x14ac:dyDescent="0.2">
      <c r="A10" s="99" t="s">
        <v>13</v>
      </c>
      <c r="B10" s="103" t="s">
        <v>14</v>
      </c>
      <c r="C10" s="126">
        <v>984000</v>
      </c>
      <c r="D10" s="126">
        <v>666000</v>
      </c>
      <c r="E10" s="127">
        <v>772477</v>
      </c>
      <c r="F10" s="127">
        <v>365380</v>
      </c>
      <c r="G10" s="128"/>
      <c r="H10" s="128"/>
      <c r="I10" s="128"/>
      <c r="J10" s="128"/>
      <c r="K10" s="128"/>
      <c r="L10" s="128"/>
      <c r="M10" s="128"/>
      <c r="N10" s="128"/>
      <c r="O10" s="128"/>
      <c r="P10" s="128"/>
      <c r="Q10" s="128"/>
      <c r="R10" s="128"/>
      <c r="S10" s="128"/>
      <c r="T10" s="128"/>
      <c r="U10" s="128"/>
      <c r="V10" s="128"/>
      <c r="W10" s="128"/>
      <c r="X10" s="128"/>
      <c r="Y10" s="128"/>
      <c r="Z10" s="128"/>
      <c r="AA10" s="128"/>
      <c r="AB10" s="128"/>
      <c r="AC10" s="128"/>
      <c r="AD10" s="128"/>
      <c r="AE10" s="128"/>
      <c r="AF10" s="128"/>
      <c r="AG10" s="128"/>
      <c r="AH10" s="128"/>
      <c r="AI10" s="128"/>
      <c r="AJ10" s="128"/>
      <c r="AK10" s="128"/>
      <c r="AL10" s="128"/>
      <c r="AM10" s="128"/>
      <c r="AN10" s="128"/>
      <c r="AO10" s="128"/>
      <c r="AP10" s="128"/>
      <c r="AQ10" s="128"/>
      <c r="AR10" s="128"/>
      <c r="AS10" s="128"/>
      <c r="AT10" s="128"/>
      <c r="AU10" s="128"/>
      <c r="AV10" s="128"/>
      <c r="AW10" s="128"/>
      <c r="AX10" s="128"/>
      <c r="AY10" s="128"/>
      <c r="AZ10" s="128"/>
      <c r="BA10" s="128"/>
      <c r="BB10" s="128"/>
      <c r="BC10" s="128"/>
      <c r="BD10" s="128"/>
      <c r="BE10" s="128"/>
      <c r="BF10" s="128"/>
      <c r="BG10" s="128"/>
      <c r="BH10" s="128"/>
      <c r="BI10" s="128"/>
      <c r="BJ10" s="128"/>
      <c r="BK10" s="128"/>
      <c r="BL10" s="128"/>
      <c r="BM10" s="128"/>
      <c r="BN10" s="128"/>
      <c r="BO10" s="128"/>
      <c r="BP10" s="128"/>
      <c r="BQ10" s="128"/>
      <c r="BR10" s="128"/>
      <c r="BS10" s="128"/>
      <c r="BT10" s="128"/>
      <c r="BU10" s="128"/>
      <c r="BV10" s="128"/>
      <c r="BW10" s="128"/>
      <c r="BX10" s="128"/>
      <c r="BY10" s="128"/>
      <c r="BZ10" s="128"/>
      <c r="CA10" s="128"/>
      <c r="CB10" s="128"/>
      <c r="CC10" s="128"/>
      <c r="CD10" s="128"/>
      <c r="CE10" s="128"/>
      <c r="CF10" s="128"/>
      <c r="CG10" s="128"/>
      <c r="CH10" s="128"/>
      <c r="CI10" s="128"/>
      <c r="CJ10" s="128"/>
      <c r="CK10" s="128"/>
      <c r="CL10" s="128"/>
      <c r="CM10" s="128"/>
      <c r="CN10" s="128"/>
      <c r="CO10" s="128"/>
      <c r="CP10" s="128"/>
      <c r="CQ10" s="128"/>
      <c r="CR10" s="128"/>
      <c r="CS10" s="128"/>
      <c r="CT10" s="128"/>
      <c r="CU10" s="128"/>
      <c r="CV10" s="128"/>
      <c r="CW10" s="128"/>
      <c r="CX10" s="128"/>
      <c r="CY10" s="128"/>
      <c r="CZ10" s="128"/>
      <c r="DA10" s="128"/>
      <c r="DB10" s="128"/>
      <c r="DC10" s="128"/>
      <c r="DD10" s="128"/>
      <c r="DE10" s="128"/>
      <c r="DF10" s="128"/>
      <c r="DG10" s="128"/>
      <c r="DH10" s="128"/>
      <c r="DI10" s="128"/>
      <c r="DJ10" s="128"/>
      <c r="DK10" s="128"/>
      <c r="DL10" s="128"/>
      <c r="DM10" s="128"/>
      <c r="DN10" s="128"/>
      <c r="DO10" s="128"/>
      <c r="DP10" s="128"/>
      <c r="DQ10" s="128"/>
      <c r="DR10" s="128"/>
      <c r="DS10" s="128"/>
      <c r="DT10" s="128"/>
      <c r="DU10" s="128"/>
      <c r="DV10" s="128"/>
      <c r="DW10" s="128"/>
      <c r="DX10" s="128"/>
      <c r="DY10" s="128"/>
      <c r="DZ10" s="128"/>
      <c r="EA10" s="128"/>
      <c r="EB10" s="128"/>
      <c r="EC10" s="128"/>
      <c r="ED10" s="128"/>
      <c r="EE10" s="128"/>
      <c r="EF10" s="128"/>
      <c r="EG10" s="128"/>
      <c r="EH10" s="128"/>
      <c r="EI10" s="128"/>
      <c r="EJ10" s="128"/>
      <c r="EK10" s="128"/>
      <c r="EL10" s="128"/>
      <c r="EM10" s="128"/>
      <c r="EN10" s="128"/>
      <c r="EO10" s="128"/>
      <c r="EP10" s="128"/>
      <c r="EQ10" s="128"/>
      <c r="ER10" s="128"/>
      <c r="ES10" s="128"/>
      <c r="ET10" s="128"/>
      <c r="EU10" s="128"/>
      <c r="EV10" s="128"/>
      <c r="EW10" s="128"/>
      <c r="EX10" s="128"/>
      <c r="EY10" s="128"/>
      <c r="EZ10" s="128"/>
      <c r="FA10" s="128"/>
      <c r="FB10" s="129"/>
      <c r="FC10" s="129"/>
      <c r="FD10" s="129"/>
      <c r="FE10" s="129"/>
      <c r="FF10" s="129"/>
      <c r="FG10" s="129"/>
      <c r="FH10" s="129"/>
      <c r="FI10" s="129"/>
      <c r="FJ10" s="129"/>
      <c r="FK10" s="129"/>
      <c r="FL10" s="129"/>
    </row>
    <row r="11" spans="1:168" s="130" customFormat="1" ht="38.25" x14ac:dyDescent="0.2">
      <c r="A11" s="99" t="s">
        <v>15</v>
      </c>
      <c r="B11" s="103" t="s">
        <v>16</v>
      </c>
      <c r="C11" s="126">
        <v>0</v>
      </c>
      <c r="D11" s="126">
        <v>0</v>
      </c>
      <c r="E11" s="127">
        <v>0</v>
      </c>
      <c r="F11" s="127">
        <v>0</v>
      </c>
      <c r="G11" s="128"/>
      <c r="H11" s="128"/>
      <c r="I11" s="128"/>
      <c r="J11" s="128"/>
      <c r="K11" s="128"/>
      <c r="L11" s="128"/>
      <c r="M11" s="128"/>
      <c r="N11" s="128"/>
      <c r="O11" s="128"/>
      <c r="P11" s="128"/>
      <c r="Q11" s="128"/>
      <c r="R11" s="128"/>
      <c r="S11" s="128"/>
      <c r="T11" s="128"/>
      <c r="U11" s="128"/>
      <c r="V11" s="128"/>
      <c r="W11" s="128"/>
      <c r="X11" s="128"/>
      <c r="Y11" s="128"/>
      <c r="Z11" s="128"/>
      <c r="AA11" s="128"/>
      <c r="AB11" s="128"/>
      <c r="AC11" s="128"/>
      <c r="AD11" s="128"/>
      <c r="AE11" s="128"/>
      <c r="AF11" s="128"/>
      <c r="AG11" s="128"/>
      <c r="AH11" s="128"/>
      <c r="AI11" s="128"/>
      <c r="AJ11" s="128"/>
      <c r="AK11" s="128"/>
      <c r="AL11" s="128"/>
      <c r="AM11" s="128"/>
      <c r="AN11" s="128"/>
      <c r="AO11" s="128"/>
      <c r="AP11" s="128"/>
      <c r="AQ11" s="128"/>
      <c r="AR11" s="128"/>
      <c r="AS11" s="128"/>
      <c r="AT11" s="128"/>
      <c r="AU11" s="128"/>
      <c r="AV11" s="128"/>
      <c r="AW11" s="128"/>
      <c r="AX11" s="128"/>
      <c r="AY11" s="128"/>
      <c r="AZ11" s="128"/>
      <c r="BA11" s="128"/>
      <c r="BB11" s="128"/>
      <c r="BC11" s="128"/>
      <c r="BD11" s="128"/>
      <c r="BE11" s="128"/>
      <c r="BF11" s="128"/>
      <c r="BG11" s="128"/>
      <c r="BH11" s="128"/>
      <c r="BI11" s="128"/>
      <c r="BJ11" s="128"/>
      <c r="BK11" s="128"/>
      <c r="BL11" s="128"/>
      <c r="BM11" s="128"/>
      <c r="BN11" s="128"/>
      <c r="BO11" s="128"/>
      <c r="BP11" s="128"/>
      <c r="BQ11" s="128"/>
      <c r="BR11" s="128"/>
      <c r="BS11" s="128"/>
      <c r="BT11" s="128"/>
      <c r="BU11" s="128"/>
      <c r="BV11" s="128"/>
      <c r="BW11" s="128"/>
      <c r="BX11" s="128"/>
      <c r="BY11" s="128"/>
      <c r="BZ11" s="128"/>
      <c r="CA11" s="128"/>
      <c r="CB11" s="128"/>
      <c r="CC11" s="128"/>
      <c r="CD11" s="128"/>
      <c r="CE11" s="128"/>
      <c r="CF11" s="128"/>
      <c r="CG11" s="128"/>
      <c r="CH11" s="128"/>
      <c r="CI11" s="128"/>
      <c r="CJ11" s="128"/>
      <c r="CK11" s="128"/>
      <c r="CL11" s="128"/>
      <c r="CM11" s="128"/>
      <c r="CN11" s="128"/>
      <c r="CO11" s="128"/>
      <c r="CP11" s="128"/>
      <c r="CQ11" s="128"/>
      <c r="CR11" s="128"/>
      <c r="CS11" s="128"/>
      <c r="CT11" s="128"/>
      <c r="CU11" s="128"/>
      <c r="CV11" s="128"/>
      <c r="CW11" s="128"/>
      <c r="CX11" s="128"/>
      <c r="CY11" s="128"/>
      <c r="CZ11" s="128"/>
      <c r="DA11" s="128"/>
      <c r="DB11" s="128"/>
      <c r="DC11" s="128"/>
      <c r="DD11" s="128"/>
      <c r="DE11" s="128"/>
      <c r="DF11" s="128"/>
      <c r="DG11" s="128"/>
      <c r="DH11" s="128"/>
      <c r="DI11" s="128"/>
      <c r="DJ11" s="128"/>
      <c r="DK11" s="128"/>
      <c r="DL11" s="128"/>
      <c r="DM11" s="128"/>
      <c r="DN11" s="128"/>
      <c r="DO11" s="128"/>
      <c r="DP11" s="128"/>
      <c r="DQ11" s="128"/>
      <c r="DR11" s="128"/>
      <c r="DS11" s="128"/>
      <c r="DT11" s="128"/>
      <c r="DU11" s="128"/>
      <c r="DV11" s="128"/>
      <c r="DW11" s="128"/>
      <c r="DX11" s="128"/>
      <c r="DY11" s="128"/>
      <c r="DZ11" s="128"/>
      <c r="EA11" s="128"/>
      <c r="EB11" s="128"/>
      <c r="EC11" s="128"/>
      <c r="ED11" s="128"/>
      <c r="EE11" s="128"/>
      <c r="EF11" s="128"/>
      <c r="EG11" s="128"/>
      <c r="EH11" s="128"/>
      <c r="EI11" s="128"/>
      <c r="EJ11" s="128"/>
      <c r="EK11" s="128"/>
      <c r="EL11" s="128"/>
      <c r="EM11" s="128"/>
      <c r="EN11" s="128"/>
      <c r="EO11" s="128"/>
      <c r="EP11" s="128"/>
      <c r="EQ11" s="128"/>
      <c r="ER11" s="128"/>
      <c r="ES11" s="128"/>
      <c r="ET11" s="128"/>
      <c r="EU11" s="128"/>
      <c r="EV11" s="128"/>
      <c r="EW11" s="128"/>
      <c r="EX11" s="128"/>
      <c r="EY11" s="128"/>
      <c r="EZ11" s="128"/>
      <c r="FA11" s="128"/>
      <c r="FB11" s="129"/>
      <c r="FC11" s="129"/>
      <c r="FD11" s="129"/>
      <c r="FE11" s="129"/>
      <c r="FF11" s="129"/>
      <c r="FG11" s="129"/>
      <c r="FH11" s="129"/>
      <c r="FI11" s="129"/>
      <c r="FJ11" s="129"/>
      <c r="FK11" s="129"/>
      <c r="FL11" s="129"/>
    </row>
    <row r="12" spans="1:168" s="130" customFormat="1" ht="25.5" x14ac:dyDescent="0.2">
      <c r="A12" s="99" t="s">
        <v>17</v>
      </c>
      <c r="B12" s="103" t="s">
        <v>18</v>
      </c>
      <c r="C12" s="126">
        <v>0</v>
      </c>
      <c r="D12" s="126">
        <v>0</v>
      </c>
      <c r="E12" s="127">
        <v>0</v>
      </c>
      <c r="F12" s="127">
        <v>0</v>
      </c>
      <c r="G12" s="128"/>
      <c r="H12" s="128"/>
      <c r="I12" s="128"/>
      <c r="J12" s="128"/>
      <c r="K12" s="128"/>
      <c r="L12" s="128"/>
      <c r="M12" s="128"/>
      <c r="N12" s="128"/>
      <c r="O12" s="128"/>
      <c r="P12" s="128"/>
      <c r="Q12" s="128"/>
      <c r="R12" s="128"/>
      <c r="S12" s="128"/>
      <c r="T12" s="128"/>
      <c r="U12" s="128"/>
      <c r="V12" s="128"/>
      <c r="W12" s="128"/>
      <c r="X12" s="128"/>
      <c r="Y12" s="128"/>
      <c r="Z12" s="128"/>
      <c r="AA12" s="128"/>
      <c r="AB12" s="128"/>
      <c r="AC12" s="128"/>
      <c r="AD12" s="128"/>
      <c r="AE12" s="128"/>
      <c r="AF12" s="128"/>
      <c r="AG12" s="128"/>
      <c r="AH12" s="128"/>
      <c r="AI12" s="128"/>
      <c r="AJ12" s="128"/>
      <c r="AK12" s="128"/>
      <c r="AL12" s="128"/>
      <c r="AM12" s="128"/>
      <c r="AN12" s="128"/>
      <c r="AO12" s="128"/>
      <c r="AP12" s="128"/>
      <c r="AQ12" s="128"/>
      <c r="AR12" s="128"/>
      <c r="AS12" s="128"/>
      <c r="AT12" s="128"/>
      <c r="AU12" s="128"/>
      <c r="AV12" s="128"/>
      <c r="AW12" s="128"/>
      <c r="AX12" s="128"/>
      <c r="AY12" s="128"/>
      <c r="AZ12" s="128"/>
      <c r="BA12" s="128"/>
      <c r="BB12" s="128"/>
      <c r="BC12" s="128"/>
      <c r="BD12" s="128"/>
      <c r="BE12" s="128"/>
      <c r="BF12" s="128"/>
      <c r="BG12" s="128"/>
      <c r="BH12" s="128"/>
      <c r="BI12" s="128"/>
      <c r="BJ12" s="128"/>
      <c r="BK12" s="128"/>
      <c r="BL12" s="128"/>
      <c r="BM12" s="128"/>
      <c r="BN12" s="128"/>
      <c r="BO12" s="128"/>
      <c r="BP12" s="128"/>
      <c r="BQ12" s="128"/>
      <c r="BR12" s="128"/>
      <c r="BS12" s="128"/>
      <c r="BT12" s="128"/>
      <c r="BU12" s="128"/>
      <c r="BV12" s="128"/>
      <c r="BW12" s="128"/>
      <c r="BX12" s="128"/>
      <c r="BY12" s="128"/>
      <c r="BZ12" s="128"/>
      <c r="CA12" s="128"/>
      <c r="CB12" s="128"/>
      <c r="CC12" s="128"/>
      <c r="CD12" s="128"/>
      <c r="CE12" s="128"/>
      <c r="CF12" s="128"/>
      <c r="CG12" s="128"/>
      <c r="CH12" s="128"/>
      <c r="CI12" s="128"/>
      <c r="CJ12" s="128"/>
      <c r="CK12" s="128"/>
      <c r="CL12" s="128"/>
      <c r="CM12" s="128"/>
      <c r="CN12" s="128"/>
      <c r="CO12" s="128"/>
      <c r="CP12" s="128"/>
      <c r="CQ12" s="128"/>
      <c r="CR12" s="128"/>
      <c r="CS12" s="128"/>
      <c r="CT12" s="128"/>
      <c r="CU12" s="128"/>
      <c r="CV12" s="128"/>
      <c r="CW12" s="128"/>
      <c r="CX12" s="128"/>
      <c r="CY12" s="128"/>
      <c r="CZ12" s="128"/>
      <c r="DA12" s="128"/>
      <c r="DB12" s="128"/>
      <c r="DC12" s="128"/>
      <c r="DD12" s="128"/>
      <c r="DE12" s="128"/>
      <c r="DF12" s="128"/>
      <c r="DG12" s="128"/>
      <c r="DH12" s="128"/>
      <c r="DI12" s="128"/>
      <c r="DJ12" s="128"/>
      <c r="DK12" s="128"/>
      <c r="DL12" s="128"/>
      <c r="DM12" s="128"/>
      <c r="DN12" s="128"/>
      <c r="DO12" s="128"/>
      <c r="DP12" s="128"/>
      <c r="DQ12" s="128"/>
      <c r="DR12" s="128"/>
      <c r="DS12" s="128"/>
      <c r="DT12" s="128"/>
      <c r="DU12" s="128"/>
      <c r="DV12" s="128"/>
      <c r="DW12" s="128"/>
      <c r="DX12" s="128"/>
      <c r="DY12" s="128"/>
      <c r="DZ12" s="128"/>
      <c r="EA12" s="128"/>
      <c r="EB12" s="128"/>
      <c r="EC12" s="128"/>
      <c r="ED12" s="128"/>
      <c r="EE12" s="128"/>
      <c r="EF12" s="128"/>
      <c r="EG12" s="128"/>
      <c r="EH12" s="128"/>
      <c r="EI12" s="128"/>
      <c r="EJ12" s="128"/>
      <c r="EK12" s="128"/>
      <c r="EL12" s="128"/>
      <c r="EM12" s="128"/>
      <c r="EN12" s="128"/>
      <c r="EO12" s="128"/>
      <c r="EP12" s="128"/>
      <c r="EQ12" s="128"/>
      <c r="ER12" s="128"/>
      <c r="ES12" s="128"/>
      <c r="ET12" s="128"/>
      <c r="EU12" s="128"/>
      <c r="EV12" s="128"/>
      <c r="EW12" s="128"/>
      <c r="EX12" s="128"/>
      <c r="EY12" s="128"/>
      <c r="EZ12" s="128"/>
      <c r="FA12" s="128"/>
      <c r="FB12" s="129"/>
      <c r="FC12" s="129"/>
      <c r="FD12" s="129"/>
      <c r="FE12" s="129"/>
      <c r="FF12" s="129"/>
      <c r="FG12" s="129"/>
      <c r="FH12" s="129"/>
      <c r="FI12" s="129"/>
      <c r="FJ12" s="129"/>
      <c r="FK12" s="129"/>
      <c r="FL12" s="129"/>
    </row>
    <row r="13" spans="1:168" s="130" customFormat="1" ht="25.5" x14ac:dyDescent="0.2">
      <c r="A13" s="99" t="s">
        <v>19</v>
      </c>
      <c r="B13" s="103" t="s">
        <v>20</v>
      </c>
      <c r="C13" s="126">
        <v>0</v>
      </c>
      <c r="D13" s="126">
        <v>0</v>
      </c>
      <c r="E13" s="127">
        <v>0</v>
      </c>
      <c r="F13" s="127">
        <v>0</v>
      </c>
      <c r="G13" s="128"/>
      <c r="H13" s="128"/>
      <c r="I13" s="128"/>
      <c r="J13" s="128"/>
      <c r="K13" s="128"/>
      <c r="L13" s="128"/>
      <c r="M13" s="128"/>
      <c r="N13" s="128"/>
      <c r="O13" s="128"/>
      <c r="P13" s="128"/>
      <c r="Q13" s="128"/>
      <c r="R13" s="128"/>
      <c r="S13" s="128"/>
      <c r="T13" s="128"/>
      <c r="U13" s="128"/>
      <c r="V13" s="128"/>
      <c r="W13" s="128"/>
      <c r="X13" s="128"/>
      <c r="Y13" s="128"/>
      <c r="Z13" s="128"/>
      <c r="AA13" s="128"/>
      <c r="AB13" s="128"/>
      <c r="AC13" s="128"/>
      <c r="AD13" s="128"/>
      <c r="AE13" s="128"/>
      <c r="AF13" s="128"/>
      <c r="AG13" s="128"/>
      <c r="AH13" s="128"/>
      <c r="AI13" s="128"/>
      <c r="AJ13" s="128"/>
      <c r="AK13" s="128"/>
      <c r="AL13" s="128"/>
      <c r="AM13" s="128"/>
      <c r="AN13" s="128"/>
      <c r="AO13" s="128"/>
      <c r="AP13" s="128"/>
      <c r="AQ13" s="128"/>
      <c r="AR13" s="128"/>
      <c r="AS13" s="128"/>
      <c r="AT13" s="128"/>
      <c r="AU13" s="128"/>
      <c r="AV13" s="128"/>
      <c r="AW13" s="128"/>
      <c r="AX13" s="128"/>
      <c r="AY13" s="128"/>
      <c r="AZ13" s="128"/>
      <c r="BA13" s="128"/>
      <c r="BB13" s="128"/>
      <c r="BC13" s="128"/>
      <c r="BD13" s="128"/>
      <c r="BE13" s="128"/>
      <c r="BF13" s="128"/>
      <c r="BG13" s="128"/>
      <c r="BH13" s="128"/>
      <c r="BI13" s="128"/>
      <c r="BJ13" s="128"/>
      <c r="BK13" s="128"/>
      <c r="BL13" s="128"/>
      <c r="BM13" s="128"/>
      <c r="BN13" s="128"/>
      <c r="BO13" s="128"/>
      <c r="BP13" s="128"/>
      <c r="BQ13" s="128"/>
      <c r="BR13" s="128"/>
      <c r="BS13" s="128"/>
      <c r="BT13" s="128"/>
      <c r="BU13" s="128"/>
      <c r="BV13" s="128"/>
      <c r="BW13" s="128"/>
      <c r="BX13" s="128"/>
      <c r="BY13" s="128"/>
      <c r="BZ13" s="128"/>
      <c r="CA13" s="128"/>
      <c r="CB13" s="128"/>
      <c r="CC13" s="128"/>
      <c r="CD13" s="128"/>
      <c r="CE13" s="128"/>
      <c r="CF13" s="128"/>
      <c r="CG13" s="128"/>
      <c r="CH13" s="128"/>
      <c r="CI13" s="128"/>
      <c r="CJ13" s="128"/>
      <c r="CK13" s="128"/>
      <c r="CL13" s="128"/>
      <c r="CM13" s="128"/>
      <c r="CN13" s="128"/>
      <c r="CO13" s="128"/>
      <c r="CP13" s="128"/>
      <c r="CQ13" s="128"/>
      <c r="CR13" s="128"/>
      <c r="CS13" s="128"/>
      <c r="CT13" s="128"/>
      <c r="CU13" s="128"/>
      <c r="CV13" s="128"/>
      <c r="CW13" s="128"/>
      <c r="CX13" s="128"/>
      <c r="CY13" s="128"/>
      <c r="CZ13" s="128"/>
      <c r="DA13" s="128"/>
      <c r="DB13" s="128"/>
      <c r="DC13" s="128"/>
      <c r="DD13" s="128"/>
      <c r="DE13" s="128"/>
      <c r="DF13" s="128"/>
      <c r="DG13" s="128"/>
      <c r="DH13" s="128"/>
      <c r="DI13" s="128"/>
      <c r="DJ13" s="128"/>
      <c r="DK13" s="128"/>
      <c r="DL13" s="128"/>
      <c r="DM13" s="128"/>
      <c r="DN13" s="128"/>
      <c r="DO13" s="128"/>
      <c r="DP13" s="128"/>
      <c r="DQ13" s="128"/>
      <c r="DR13" s="128"/>
      <c r="DS13" s="128"/>
      <c r="DT13" s="128"/>
      <c r="DU13" s="128"/>
      <c r="DV13" s="128"/>
      <c r="DW13" s="128"/>
      <c r="DX13" s="128"/>
      <c r="DY13" s="128"/>
      <c r="DZ13" s="128"/>
      <c r="EA13" s="128"/>
      <c r="EB13" s="128"/>
      <c r="EC13" s="128"/>
      <c r="ED13" s="128"/>
      <c r="EE13" s="128"/>
      <c r="EF13" s="128"/>
      <c r="EG13" s="128"/>
      <c r="EH13" s="128"/>
      <c r="EI13" s="128"/>
      <c r="EJ13" s="128"/>
      <c r="EK13" s="128"/>
      <c r="EL13" s="128"/>
      <c r="EM13" s="128"/>
      <c r="EN13" s="128"/>
      <c r="EO13" s="128"/>
      <c r="EP13" s="128"/>
      <c r="EQ13" s="128"/>
      <c r="ER13" s="128"/>
      <c r="ES13" s="128"/>
      <c r="ET13" s="128"/>
      <c r="EU13" s="128"/>
      <c r="EV13" s="128"/>
      <c r="EW13" s="128"/>
      <c r="EX13" s="128"/>
      <c r="EY13" s="128"/>
      <c r="EZ13" s="128"/>
      <c r="FA13" s="128"/>
      <c r="FB13" s="129"/>
      <c r="FC13" s="129"/>
      <c r="FD13" s="129"/>
      <c r="FE13" s="129"/>
      <c r="FF13" s="129"/>
      <c r="FG13" s="129"/>
      <c r="FH13" s="129"/>
      <c r="FI13" s="129"/>
      <c r="FJ13" s="129"/>
      <c r="FK13" s="129"/>
      <c r="FL13" s="129"/>
    </row>
    <row r="14" spans="1:168" x14ac:dyDescent="0.2">
      <c r="A14" s="98" t="s">
        <v>21</v>
      </c>
      <c r="B14" s="17" t="s">
        <v>22</v>
      </c>
      <c r="C14" s="18">
        <f t="shared" ref="C14:F14" si="3">+C15+C28</f>
        <v>515409000</v>
      </c>
      <c r="D14" s="18">
        <f t="shared" si="3"/>
        <v>254629000</v>
      </c>
      <c r="E14" s="18">
        <f t="shared" si="3"/>
        <v>247625348</v>
      </c>
      <c r="F14" s="18">
        <f t="shared" si="3"/>
        <v>37421762</v>
      </c>
      <c r="G14" s="4"/>
      <c r="H14" s="4"/>
      <c r="I14" s="4"/>
      <c r="J14" s="4"/>
      <c r="K14" s="4"/>
      <c r="L14" s="4"/>
      <c r="M14" s="4"/>
      <c r="N14" s="4"/>
      <c r="O14" s="4"/>
      <c r="P14" s="4"/>
      <c r="Q14" s="4"/>
      <c r="R14" s="4"/>
      <c r="S14" s="4"/>
      <c r="T14" s="4"/>
      <c r="U14" s="4"/>
      <c r="V14" s="4"/>
      <c r="W14" s="4"/>
      <c r="X14" s="4"/>
      <c r="Y14" s="4"/>
      <c r="Z14" s="4"/>
      <c r="AA14" s="4"/>
      <c r="AB14" s="4"/>
      <c r="AC14" s="4"/>
      <c r="AD14" s="4"/>
      <c r="AE14" s="4"/>
      <c r="AF14" s="4"/>
      <c r="AG14" s="4"/>
      <c r="AH14" s="4"/>
      <c r="AI14" s="4"/>
      <c r="AJ14" s="4"/>
      <c r="AK14" s="4"/>
      <c r="AL14" s="4"/>
      <c r="AM14" s="4"/>
      <c r="AN14" s="4"/>
      <c r="AO14" s="4"/>
      <c r="AP14" s="4"/>
      <c r="AQ14" s="4"/>
      <c r="AR14" s="4"/>
      <c r="AS14" s="4"/>
      <c r="AT14" s="4"/>
      <c r="AU14" s="4"/>
      <c r="AV14" s="4"/>
      <c r="AW14" s="4"/>
      <c r="AX14" s="4"/>
      <c r="AY14" s="4"/>
      <c r="AZ14" s="4"/>
      <c r="BA14" s="4"/>
      <c r="BB14" s="4"/>
      <c r="BC14" s="4"/>
      <c r="BD14" s="4"/>
      <c r="BE14" s="4"/>
      <c r="BF14" s="4"/>
      <c r="BG14" s="4"/>
      <c r="BH14" s="4"/>
      <c r="BI14" s="4"/>
      <c r="BJ14" s="4"/>
      <c r="BK14" s="4"/>
      <c r="BL14" s="4"/>
      <c r="BM14" s="4"/>
      <c r="BN14" s="4"/>
      <c r="BO14" s="4"/>
      <c r="BP14" s="4"/>
      <c r="BQ14" s="4"/>
      <c r="BR14" s="4"/>
      <c r="BS14" s="4"/>
      <c r="BT14" s="4"/>
      <c r="BU14" s="4"/>
      <c r="BV14" s="4"/>
      <c r="BW14" s="4"/>
      <c r="BX14" s="4"/>
      <c r="BY14" s="4"/>
      <c r="BZ14" s="4"/>
      <c r="CA14" s="4"/>
      <c r="CB14" s="4"/>
      <c r="CC14" s="4"/>
      <c r="CD14" s="4"/>
      <c r="CE14" s="4"/>
      <c r="CF14" s="4"/>
      <c r="CG14" s="4"/>
      <c r="CH14" s="4"/>
      <c r="CI14" s="4"/>
      <c r="CJ14" s="4"/>
      <c r="CK14" s="4"/>
      <c r="CL14" s="4"/>
      <c r="CM14" s="4"/>
      <c r="CN14" s="4"/>
      <c r="CO14" s="4"/>
      <c r="CP14" s="4"/>
      <c r="CQ14" s="4"/>
      <c r="CR14" s="4"/>
      <c r="CS14" s="4"/>
      <c r="CT14" s="4"/>
      <c r="CU14" s="4"/>
      <c r="CV14" s="4"/>
      <c r="CW14" s="4"/>
      <c r="CX14" s="4"/>
      <c r="CY14" s="4"/>
      <c r="CZ14" s="4"/>
      <c r="DA14" s="4"/>
      <c r="DB14" s="4"/>
      <c r="DC14" s="4"/>
      <c r="DD14" s="4"/>
      <c r="DE14" s="4"/>
      <c r="DF14" s="4"/>
      <c r="DG14" s="4"/>
      <c r="DH14" s="4"/>
      <c r="DI14" s="4"/>
      <c r="DJ14" s="4"/>
      <c r="DK14" s="4"/>
      <c r="DL14" s="4"/>
      <c r="DM14" s="4"/>
      <c r="DN14" s="4"/>
      <c r="DO14" s="4"/>
      <c r="DP14" s="4"/>
      <c r="DQ14" s="4"/>
      <c r="DR14" s="4"/>
      <c r="DS14" s="4"/>
      <c r="DT14" s="4"/>
      <c r="DU14" s="4"/>
      <c r="DV14" s="4"/>
      <c r="DW14" s="4"/>
      <c r="DX14" s="4"/>
      <c r="DY14" s="4"/>
      <c r="DZ14" s="4"/>
      <c r="EA14" s="4"/>
      <c r="EB14" s="4"/>
      <c r="EC14" s="4"/>
      <c r="ED14" s="4"/>
      <c r="EE14" s="4"/>
      <c r="EF14" s="4"/>
      <c r="EG14" s="4"/>
      <c r="EH14" s="4"/>
      <c r="EI14" s="4"/>
      <c r="EJ14" s="4"/>
      <c r="EK14" s="4"/>
      <c r="EL14" s="4"/>
      <c r="EM14" s="4"/>
      <c r="EN14" s="4"/>
      <c r="EO14" s="4"/>
      <c r="EP14" s="4"/>
      <c r="EQ14" s="4"/>
      <c r="ER14" s="4"/>
      <c r="ES14" s="4"/>
      <c r="ET14" s="4"/>
      <c r="EU14" s="4"/>
      <c r="EV14" s="4"/>
      <c r="EW14" s="4"/>
      <c r="EX14" s="4"/>
      <c r="EY14" s="4"/>
      <c r="EZ14" s="26"/>
      <c r="FA14" s="26"/>
    </row>
    <row r="15" spans="1:168" x14ac:dyDescent="0.2">
      <c r="A15" s="98" t="s">
        <v>23</v>
      </c>
      <c r="B15" s="17" t="s">
        <v>24</v>
      </c>
      <c r="C15" s="18">
        <f t="shared" ref="C15:F15" si="4">+C16+C24+C27</f>
        <v>31877000</v>
      </c>
      <c r="D15" s="18">
        <f t="shared" si="4"/>
        <v>15068000</v>
      </c>
      <c r="E15" s="18">
        <f t="shared" si="4"/>
        <v>14048709</v>
      </c>
      <c r="F15" s="18">
        <f t="shared" si="4"/>
        <v>2091279</v>
      </c>
      <c r="G15" s="4"/>
      <c r="H15" s="4"/>
      <c r="I15" s="4"/>
      <c r="J15" s="4"/>
      <c r="K15" s="4"/>
      <c r="L15" s="4"/>
      <c r="M15" s="4"/>
      <c r="N15" s="4"/>
      <c r="O15" s="4"/>
      <c r="P15" s="4"/>
      <c r="Q15" s="4"/>
      <c r="R15" s="4"/>
      <c r="S15" s="4"/>
      <c r="T15" s="4"/>
      <c r="U15" s="4"/>
      <c r="V15" s="4"/>
      <c r="W15" s="4"/>
      <c r="X15" s="4"/>
      <c r="Y15" s="4"/>
      <c r="Z15" s="4"/>
      <c r="AA15" s="4"/>
      <c r="AB15" s="4"/>
      <c r="AC15" s="4"/>
      <c r="AD15" s="4"/>
      <c r="AE15" s="4"/>
      <c r="AF15" s="4"/>
      <c r="AG15" s="4"/>
      <c r="AH15" s="4"/>
      <c r="AI15" s="4"/>
      <c r="AJ15" s="4"/>
      <c r="AK15" s="4"/>
      <c r="AL15" s="4"/>
      <c r="AM15" s="4"/>
      <c r="AN15" s="4"/>
      <c r="AO15" s="4"/>
      <c r="AP15" s="4"/>
      <c r="AQ15" s="4"/>
      <c r="AR15" s="4"/>
      <c r="AS15" s="4"/>
      <c r="AT15" s="4"/>
      <c r="AU15" s="4"/>
      <c r="AV15" s="4"/>
      <c r="AW15" s="4"/>
      <c r="AX15" s="4"/>
      <c r="AY15" s="4"/>
      <c r="AZ15" s="4"/>
      <c r="BA15" s="4"/>
      <c r="BB15" s="4"/>
      <c r="BC15" s="4"/>
      <c r="BD15" s="4"/>
      <c r="BE15" s="4"/>
      <c r="BF15" s="4"/>
      <c r="BG15" s="4"/>
      <c r="BH15" s="4"/>
      <c r="BI15" s="4"/>
      <c r="BJ15" s="4"/>
      <c r="BK15" s="4"/>
      <c r="BL15" s="4"/>
      <c r="BM15" s="4"/>
      <c r="BN15" s="4"/>
      <c r="BO15" s="4"/>
      <c r="BP15" s="4"/>
      <c r="BQ15" s="4"/>
      <c r="BR15" s="4"/>
      <c r="BS15" s="4"/>
      <c r="BT15" s="4"/>
      <c r="BU15" s="4"/>
      <c r="BV15" s="4"/>
      <c r="BW15" s="4"/>
      <c r="BX15" s="4"/>
      <c r="BY15" s="4"/>
      <c r="BZ15" s="4"/>
      <c r="CA15" s="4"/>
      <c r="CB15" s="4"/>
      <c r="CC15" s="4"/>
      <c r="CD15" s="4"/>
      <c r="CE15" s="4"/>
      <c r="CF15" s="4"/>
      <c r="CG15" s="4"/>
      <c r="CH15" s="4"/>
      <c r="CI15" s="4"/>
      <c r="CJ15" s="4"/>
      <c r="CK15" s="4"/>
      <c r="CL15" s="4"/>
      <c r="CM15" s="4"/>
      <c r="CN15" s="4"/>
      <c r="CO15" s="4"/>
      <c r="CP15" s="4"/>
      <c r="CQ15" s="4"/>
      <c r="CR15" s="4"/>
      <c r="CS15" s="4"/>
      <c r="CT15" s="4"/>
      <c r="CU15" s="4"/>
      <c r="CV15" s="4"/>
      <c r="CW15" s="4"/>
      <c r="CX15" s="4"/>
      <c r="CY15" s="4"/>
      <c r="CZ15" s="4"/>
      <c r="DA15" s="4"/>
      <c r="DB15" s="4"/>
      <c r="DC15" s="4"/>
      <c r="DD15" s="4"/>
      <c r="DE15" s="4"/>
      <c r="DF15" s="4"/>
      <c r="DG15" s="4"/>
      <c r="DH15" s="4"/>
      <c r="DI15" s="4"/>
      <c r="DJ15" s="4"/>
      <c r="DK15" s="4"/>
      <c r="DL15" s="4"/>
      <c r="DM15" s="4"/>
      <c r="DN15" s="4"/>
      <c r="DO15" s="4"/>
      <c r="DP15" s="4"/>
      <c r="DQ15" s="4"/>
      <c r="DR15" s="4"/>
      <c r="DS15" s="4"/>
      <c r="DT15" s="4"/>
      <c r="DU15" s="4"/>
      <c r="DV15" s="4"/>
      <c r="DW15" s="4"/>
      <c r="DX15" s="4"/>
      <c r="DY15" s="4"/>
      <c r="DZ15" s="4"/>
      <c r="EA15" s="4"/>
      <c r="EB15" s="4"/>
      <c r="EC15" s="4"/>
      <c r="ED15" s="4"/>
      <c r="EE15" s="4"/>
      <c r="EF15" s="4"/>
      <c r="EG15" s="4"/>
      <c r="EH15" s="4"/>
      <c r="EI15" s="4"/>
      <c r="EJ15" s="4"/>
      <c r="EK15" s="4"/>
      <c r="EL15" s="4"/>
      <c r="EM15" s="4"/>
      <c r="EN15" s="4"/>
      <c r="EO15" s="4"/>
      <c r="EP15" s="4"/>
      <c r="EQ15" s="4"/>
      <c r="ER15" s="4"/>
      <c r="ES15" s="4"/>
      <c r="ET15" s="4"/>
      <c r="EU15" s="4"/>
      <c r="EV15" s="4"/>
      <c r="EW15" s="4"/>
      <c r="EX15" s="4"/>
      <c r="EY15" s="4"/>
      <c r="EZ15" s="26"/>
      <c r="FA15" s="26"/>
    </row>
    <row r="16" spans="1:168" ht="25.5" x14ac:dyDescent="0.2">
      <c r="A16" s="98" t="s">
        <v>25</v>
      </c>
      <c r="B16" s="17" t="s">
        <v>26</v>
      </c>
      <c r="C16" s="18">
        <f t="shared" ref="C16:F16" si="5">C17+C18+C20+C21+C22+C19+C23</f>
        <v>9543000</v>
      </c>
      <c r="D16" s="18">
        <f t="shared" si="5"/>
        <v>4498000</v>
      </c>
      <c r="E16" s="18">
        <f t="shared" si="5"/>
        <v>1450522</v>
      </c>
      <c r="F16" s="18">
        <f t="shared" si="5"/>
        <v>73255</v>
      </c>
      <c r="G16" s="4"/>
      <c r="H16" s="4"/>
      <c r="I16" s="4"/>
      <c r="J16" s="4"/>
      <c r="K16" s="4"/>
      <c r="L16" s="4"/>
      <c r="M16" s="4"/>
      <c r="N16" s="4"/>
      <c r="O16" s="4"/>
      <c r="P16" s="4"/>
      <c r="Q16" s="4"/>
      <c r="R16" s="4"/>
      <c r="S16" s="4"/>
      <c r="T16" s="4"/>
      <c r="U16" s="4"/>
      <c r="V16" s="4"/>
      <c r="W16" s="4"/>
      <c r="X16" s="4"/>
      <c r="Y16" s="4"/>
      <c r="Z16" s="4"/>
      <c r="AA16" s="4"/>
      <c r="AB16" s="4"/>
      <c r="AC16" s="4"/>
      <c r="AD16" s="4"/>
      <c r="AE16" s="4"/>
      <c r="AF16" s="4"/>
      <c r="AG16" s="4"/>
      <c r="AH16" s="4"/>
      <c r="AI16" s="4"/>
      <c r="AJ16" s="4"/>
      <c r="AK16" s="4"/>
      <c r="AL16" s="4"/>
      <c r="AM16" s="4"/>
      <c r="AN16" s="4"/>
      <c r="AO16" s="4"/>
      <c r="AP16" s="4"/>
      <c r="AQ16" s="4"/>
      <c r="AR16" s="4"/>
      <c r="AS16" s="4"/>
      <c r="AT16" s="4"/>
      <c r="AU16" s="4"/>
      <c r="AV16" s="4"/>
      <c r="AW16" s="4"/>
      <c r="AX16" s="4"/>
      <c r="AY16" s="4"/>
      <c r="AZ16" s="4"/>
      <c r="BA16" s="4"/>
      <c r="BB16" s="4"/>
      <c r="BC16" s="4"/>
      <c r="BD16" s="4"/>
      <c r="BE16" s="4"/>
      <c r="BF16" s="4"/>
      <c r="BG16" s="4"/>
      <c r="BH16" s="4"/>
      <c r="BI16" s="4"/>
      <c r="BJ16" s="4"/>
      <c r="BK16" s="4"/>
      <c r="BL16" s="4"/>
      <c r="BM16" s="4"/>
      <c r="BN16" s="4"/>
      <c r="BO16" s="4"/>
      <c r="BP16" s="4"/>
      <c r="BQ16" s="4"/>
      <c r="BR16" s="4"/>
      <c r="BS16" s="4"/>
      <c r="BT16" s="4"/>
      <c r="BU16" s="4"/>
      <c r="BV16" s="4"/>
      <c r="BW16" s="4"/>
      <c r="BX16" s="4"/>
      <c r="BY16" s="4"/>
      <c r="BZ16" s="4"/>
      <c r="CA16" s="4"/>
      <c r="CB16" s="4"/>
      <c r="CC16" s="4"/>
      <c r="CD16" s="4"/>
      <c r="CE16" s="4"/>
      <c r="CF16" s="4"/>
      <c r="CG16" s="4"/>
      <c r="CH16" s="4"/>
      <c r="CI16" s="4"/>
      <c r="CJ16" s="4"/>
      <c r="CK16" s="4"/>
      <c r="CL16" s="4"/>
      <c r="CM16" s="4"/>
      <c r="CN16" s="4"/>
      <c r="CO16" s="4"/>
      <c r="CP16" s="4"/>
      <c r="CQ16" s="4"/>
      <c r="CR16" s="4"/>
      <c r="CS16" s="4"/>
      <c r="CT16" s="4"/>
      <c r="CU16" s="4"/>
      <c r="CV16" s="4"/>
      <c r="CW16" s="4"/>
      <c r="CX16" s="4"/>
      <c r="CY16" s="4"/>
      <c r="CZ16" s="4"/>
      <c r="DA16" s="4"/>
      <c r="DB16" s="4"/>
      <c r="DC16" s="4"/>
      <c r="DD16" s="4"/>
      <c r="DE16" s="4"/>
      <c r="DF16" s="4"/>
      <c r="DG16" s="4"/>
      <c r="DH16" s="4"/>
      <c r="DI16" s="4"/>
      <c r="DJ16" s="4"/>
      <c r="DK16" s="4"/>
      <c r="DL16" s="4"/>
      <c r="DM16" s="4"/>
      <c r="DN16" s="4"/>
      <c r="DO16" s="4"/>
      <c r="DP16" s="4"/>
      <c r="DQ16" s="4"/>
      <c r="DR16" s="4"/>
      <c r="DS16" s="4"/>
      <c r="DT16" s="4"/>
      <c r="DU16" s="4"/>
      <c r="DV16" s="4"/>
      <c r="DW16" s="4"/>
      <c r="DX16" s="4"/>
      <c r="DY16" s="4"/>
      <c r="DZ16" s="4"/>
      <c r="EA16" s="4"/>
      <c r="EB16" s="4"/>
      <c r="EC16" s="4"/>
      <c r="ED16" s="4"/>
      <c r="EE16" s="4"/>
      <c r="EF16" s="4"/>
      <c r="EG16" s="4"/>
      <c r="EH16" s="4"/>
      <c r="EI16" s="4"/>
      <c r="EJ16" s="4"/>
      <c r="EK16" s="4"/>
      <c r="EL16" s="4"/>
      <c r="EM16" s="4"/>
      <c r="EN16" s="4"/>
      <c r="EO16" s="4"/>
      <c r="EP16" s="4"/>
      <c r="EQ16" s="4"/>
      <c r="ER16" s="4"/>
      <c r="ES16" s="4"/>
      <c r="ET16" s="4"/>
      <c r="EU16" s="4"/>
      <c r="EV16" s="4"/>
      <c r="EW16" s="4"/>
      <c r="EX16" s="4"/>
      <c r="EY16" s="4"/>
      <c r="EZ16" s="26"/>
      <c r="FA16" s="26"/>
    </row>
    <row r="17" spans="1:157" s="6" customFormat="1" ht="25.5" x14ac:dyDescent="0.2">
      <c r="A17" s="99" t="s">
        <v>27</v>
      </c>
      <c r="B17" s="19" t="s">
        <v>28</v>
      </c>
      <c r="C17" s="131">
        <v>9543000</v>
      </c>
      <c r="D17" s="131">
        <v>4498000</v>
      </c>
      <c r="E17" s="20">
        <v>917210</v>
      </c>
      <c r="F17" s="20">
        <v>4078</v>
      </c>
      <c r="G17" s="26"/>
      <c r="H17" s="26"/>
      <c r="I17" s="26"/>
      <c r="J17" s="26"/>
      <c r="K17" s="26"/>
      <c r="L17" s="26"/>
      <c r="M17" s="26"/>
      <c r="N17" s="26"/>
      <c r="O17" s="26"/>
      <c r="P17" s="26"/>
      <c r="Q17" s="26"/>
      <c r="R17" s="26"/>
      <c r="S17" s="26"/>
      <c r="T17" s="26"/>
      <c r="U17" s="26"/>
      <c r="V17" s="26"/>
      <c r="W17" s="26"/>
      <c r="X17" s="26"/>
      <c r="Y17" s="26"/>
      <c r="Z17" s="26"/>
      <c r="AA17" s="26"/>
      <c r="AB17" s="26"/>
      <c r="AC17" s="26"/>
      <c r="AD17" s="26"/>
      <c r="AE17" s="26"/>
      <c r="AF17" s="26"/>
      <c r="AG17" s="26"/>
      <c r="AH17" s="26"/>
      <c r="AI17" s="26"/>
      <c r="AJ17" s="26"/>
      <c r="AK17" s="26"/>
      <c r="AL17" s="26"/>
      <c r="AM17" s="26"/>
      <c r="AN17" s="26"/>
      <c r="AO17" s="26"/>
      <c r="AP17" s="26"/>
      <c r="AQ17" s="26"/>
      <c r="AR17" s="26"/>
      <c r="AS17" s="26"/>
      <c r="AT17" s="26"/>
      <c r="AU17" s="26"/>
      <c r="AV17" s="26"/>
      <c r="AW17" s="26"/>
      <c r="AX17" s="26"/>
      <c r="AY17" s="26"/>
      <c r="AZ17" s="26"/>
      <c r="BA17" s="26"/>
      <c r="BB17" s="26"/>
      <c r="BC17" s="26"/>
      <c r="BD17" s="26"/>
      <c r="BE17" s="26"/>
      <c r="BF17" s="26"/>
      <c r="BG17" s="26"/>
      <c r="BH17" s="26"/>
      <c r="BI17" s="26"/>
      <c r="BJ17" s="26"/>
      <c r="BK17" s="26"/>
      <c r="BL17" s="26"/>
      <c r="BM17" s="26"/>
      <c r="BN17" s="26"/>
      <c r="BO17" s="26"/>
      <c r="BP17" s="26"/>
      <c r="BQ17" s="26"/>
      <c r="BR17" s="26"/>
      <c r="BS17" s="26"/>
      <c r="BT17" s="26"/>
      <c r="BU17" s="26"/>
      <c r="BV17" s="26"/>
      <c r="BW17" s="26"/>
      <c r="BX17" s="26"/>
      <c r="BY17" s="26"/>
      <c r="BZ17" s="26"/>
      <c r="CA17" s="26"/>
      <c r="CB17" s="26"/>
      <c r="CC17" s="26"/>
      <c r="CD17" s="26"/>
      <c r="CE17" s="26"/>
      <c r="CF17" s="26"/>
      <c r="CG17" s="26"/>
      <c r="CH17" s="26"/>
      <c r="CI17" s="26"/>
      <c r="CJ17" s="26"/>
      <c r="CK17" s="26"/>
      <c r="CL17" s="26"/>
      <c r="CM17" s="26"/>
      <c r="CN17" s="26"/>
      <c r="CO17" s="26"/>
      <c r="CP17" s="26"/>
      <c r="CQ17" s="26"/>
      <c r="CR17" s="26"/>
      <c r="CS17" s="26"/>
      <c r="CT17" s="26"/>
      <c r="CU17" s="26"/>
      <c r="CV17" s="26"/>
      <c r="CW17" s="26"/>
      <c r="CX17" s="26"/>
      <c r="CY17" s="26"/>
      <c r="CZ17" s="26"/>
      <c r="DA17" s="26"/>
      <c r="DB17" s="26"/>
      <c r="DC17" s="26"/>
      <c r="DD17" s="26"/>
      <c r="DE17" s="26"/>
      <c r="DF17" s="26"/>
      <c r="DG17" s="26"/>
      <c r="DH17" s="26"/>
      <c r="DI17" s="26"/>
      <c r="DJ17" s="26"/>
      <c r="DK17" s="26"/>
      <c r="DL17" s="26"/>
      <c r="DM17" s="26"/>
      <c r="DN17" s="26"/>
      <c r="DO17" s="26"/>
      <c r="DP17" s="26"/>
      <c r="DQ17" s="26"/>
      <c r="DR17" s="26"/>
      <c r="DS17" s="26"/>
      <c r="DT17" s="26"/>
      <c r="DU17" s="26"/>
      <c r="DV17" s="26"/>
      <c r="DW17" s="26"/>
      <c r="DX17" s="26"/>
      <c r="DY17" s="26"/>
      <c r="DZ17" s="26"/>
      <c r="EA17" s="26"/>
      <c r="EB17" s="26"/>
      <c r="EC17" s="26"/>
      <c r="ED17" s="26"/>
      <c r="EE17" s="26"/>
      <c r="EF17" s="26"/>
      <c r="EG17" s="26"/>
      <c r="EH17" s="26"/>
      <c r="EI17" s="26"/>
      <c r="EJ17" s="26"/>
      <c r="EK17" s="26"/>
      <c r="EL17" s="26"/>
      <c r="EM17" s="26"/>
      <c r="EN17" s="26"/>
      <c r="EO17" s="26"/>
      <c r="EP17" s="26"/>
      <c r="EQ17" s="26"/>
      <c r="ER17" s="26"/>
      <c r="ES17" s="26"/>
      <c r="ET17" s="26"/>
      <c r="EU17" s="26"/>
      <c r="EV17" s="26"/>
      <c r="EW17" s="26"/>
      <c r="EX17" s="26"/>
      <c r="EY17" s="26"/>
      <c r="EZ17" s="26"/>
      <c r="FA17" s="26"/>
    </row>
    <row r="18" spans="1:157" s="6" customFormat="1" ht="25.5" x14ac:dyDescent="0.2">
      <c r="A18" s="99" t="s">
        <v>29</v>
      </c>
      <c r="B18" s="19" t="s">
        <v>30</v>
      </c>
      <c r="C18" s="131">
        <v>0</v>
      </c>
      <c r="D18" s="131">
        <v>0</v>
      </c>
      <c r="E18" s="20">
        <v>0</v>
      </c>
      <c r="F18" s="20">
        <v>0</v>
      </c>
      <c r="G18" s="26"/>
      <c r="H18" s="26"/>
      <c r="I18" s="26"/>
      <c r="J18" s="26"/>
      <c r="K18" s="26"/>
      <c r="L18" s="26"/>
      <c r="M18" s="26"/>
      <c r="N18" s="26"/>
      <c r="O18" s="26"/>
      <c r="P18" s="26"/>
      <c r="Q18" s="26"/>
      <c r="R18" s="26"/>
      <c r="S18" s="26"/>
      <c r="T18" s="26"/>
      <c r="U18" s="26"/>
      <c r="V18" s="26"/>
      <c r="W18" s="26"/>
      <c r="X18" s="26"/>
      <c r="Y18" s="26"/>
      <c r="Z18" s="26"/>
      <c r="AA18" s="26"/>
      <c r="AB18" s="26"/>
      <c r="AC18" s="26"/>
      <c r="AD18" s="26"/>
      <c r="AE18" s="26"/>
      <c r="AF18" s="26"/>
      <c r="AG18" s="26"/>
      <c r="AH18" s="26"/>
      <c r="AI18" s="26"/>
      <c r="AJ18" s="26"/>
      <c r="AK18" s="26"/>
      <c r="AL18" s="26"/>
      <c r="AM18" s="26"/>
      <c r="AN18" s="26"/>
      <c r="AO18" s="26"/>
      <c r="AP18" s="26"/>
      <c r="AQ18" s="26"/>
      <c r="AR18" s="26"/>
      <c r="AS18" s="26"/>
      <c r="AT18" s="26"/>
      <c r="AU18" s="26"/>
      <c r="AV18" s="26"/>
      <c r="AW18" s="26"/>
      <c r="AX18" s="26"/>
      <c r="AY18" s="26"/>
      <c r="AZ18" s="26"/>
      <c r="BA18" s="26"/>
      <c r="BB18" s="26"/>
      <c r="BC18" s="26"/>
      <c r="BD18" s="26"/>
      <c r="BE18" s="26"/>
      <c r="BF18" s="26"/>
      <c r="BG18" s="26"/>
      <c r="BH18" s="26"/>
      <c r="BI18" s="26"/>
      <c r="BJ18" s="26"/>
      <c r="BK18" s="26"/>
      <c r="BL18" s="26"/>
      <c r="BM18" s="26"/>
      <c r="BN18" s="26"/>
      <c r="BO18" s="26"/>
      <c r="BP18" s="26"/>
      <c r="BQ18" s="26"/>
      <c r="BR18" s="26"/>
      <c r="BS18" s="26"/>
      <c r="BT18" s="26"/>
      <c r="BU18" s="26"/>
      <c r="BV18" s="26"/>
      <c r="BW18" s="26"/>
      <c r="BX18" s="26"/>
      <c r="BY18" s="26"/>
      <c r="BZ18" s="26"/>
      <c r="CA18" s="26"/>
      <c r="CB18" s="26"/>
      <c r="CC18" s="26"/>
      <c r="CD18" s="26"/>
      <c r="CE18" s="26"/>
      <c r="CF18" s="26"/>
      <c r="CG18" s="26"/>
      <c r="CH18" s="26"/>
      <c r="CI18" s="26"/>
      <c r="CJ18" s="26"/>
      <c r="CK18" s="26"/>
      <c r="CL18" s="26"/>
      <c r="CM18" s="26"/>
      <c r="CN18" s="26"/>
      <c r="CO18" s="26"/>
      <c r="CP18" s="26"/>
      <c r="CQ18" s="26"/>
      <c r="CR18" s="26"/>
      <c r="CS18" s="26"/>
      <c r="CT18" s="26"/>
      <c r="CU18" s="26"/>
      <c r="CV18" s="26"/>
      <c r="CW18" s="26"/>
      <c r="CX18" s="26"/>
      <c r="CY18" s="26"/>
      <c r="CZ18" s="26"/>
      <c r="DA18" s="26"/>
      <c r="DB18" s="26"/>
      <c r="DC18" s="26"/>
      <c r="DD18" s="26"/>
      <c r="DE18" s="26"/>
      <c r="DF18" s="26"/>
      <c r="DG18" s="26"/>
      <c r="DH18" s="26"/>
      <c r="DI18" s="26"/>
      <c r="DJ18" s="26"/>
      <c r="DK18" s="26"/>
      <c r="DL18" s="26"/>
      <c r="DM18" s="26"/>
      <c r="DN18" s="26"/>
      <c r="DO18" s="26"/>
      <c r="DP18" s="26"/>
      <c r="DQ18" s="26"/>
      <c r="DR18" s="26"/>
      <c r="DS18" s="26"/>
      <c r="DT18" s="26"/>
      <c r="DU18" s="26"/>
      <c r="DV18" s="26"/>
      <c r="DW18" s="26"/>
      <c r="DX18" s="26"/>
      <c r="DY18" s="26"/>
      <c r="DZ18" s="26"/>
      <c r="EA18" s="26"/>
      <c r="EB18" s="26"/>
      <c r="EC18" s="26"/>
      <c r="ED18" s="26"/>
      <c r="EE18" s="26"/>
      <c r="EF18" s="26"/>
      <c r="EG18" s="26"/>
      <c r="EH18" s="26"/>
      <c r="EI18" s="26"/>
      <c r="EJ18" s="26"/>
      <c r="EK18" s="26"/>
      <c r="EL18" s="26"/>
      <c r="EM18" s="26"/>
      <c r="EN18" s="26"/>
      <c r="EO18" s="26"/>
      <c r="EP18" s="26"/>
      <c r="EQ18" s="26"/>
      <c r="ER18" s="26"/>
      <c r="ES18" s="26"/>
      <c r="ET18" s="26"/>
      <c r="EU18" s="26"/>
      <c r="EV18" s="26"/>
      <c r="EW18" s="26"/>
      <c r="EX18" s="26"/>
      <c r="EY18" s="26"/>
      <c r="EZ18" s="26"/>
      <c r="FA18" s="26"/>
    </row>
    <row r="19" spans="1:157" s="6" customFormat="1" x14ac:dyDescent="0.2">
      <c r="A19" s="99" t="s">
        <v>31</v>
      </c>
      <c r="B19" s="19" t="s">
        <v>32</v>
      </c>
      <c r="C19" s="131">
        <v>0</v>
      </c>
      <c r="D19" s="131">
        <v>0</v>
      </c>
      <c r="E19" s="20">
        <v>0</v>
      </c>
      <c r="F19" s="20">
        <v>0</v>
      </c>
      <c r="G19" s="26"/>
      <c r="H19" s="26"/>
      <c r="I19" s="26"/>
      <c r="J19" s="26"/>
      <c r="K19" s="26"/>
      <c r="L19" s="26"/>
      <c r="M19" s="26"/>
      <c r="N19" s="26"/>
      <c r="O19" s="26"/>
      <c r="P19" s="26"/>
      <c r="Q19" s="26"/>
      <c r="R19" s="26"/>
      <c r="S19" s="26"/>
      <c r="T19" s="26"/>
      <c r="U19" s="26"/>
      <c r="V19" s="26"/>
      <c r="W19" s="26"/>
      <c r="X19" s="26"/>
      <c r="Y19" s="26"/>
      <c r="Z19" s="26"/>
      <c r="AA19" s="26"/>
      <c r="AB19" s="26"/>
      <c r="AC19" s="26"/>
      <c r="AD19" s="26"/>
      <c r="AE19" s="26"/>
      <c r="AF19" s="26"/>
      <c r="AG19" s="26"/>
      <c r="AH19" s="26"/>
      <c r="AI19" s="26"/>
      <c r="AJ19" s="26"/>
      <c r="AK19" s="26"/>
      <c r="AL19" s="26"/>
      <c r="AM19" s="26"/>
      <c r="AN19" s="26"/>
      <c r="AO19" s="26"/>
      <c r="AP19" s="26"/>
      <c r="AQ19" s="26"/>
      <c r="AR19" s="26"/>
      <c r="AS19" s="26"/>
      <c r="AT19" s="26"/>
      <c r="AU19" s="26"/>
      <c r="AV19" s="26"/>
      <c r="AW19" s="26"/>
      <c r="AX19" s="26"/>
      <c r="AY19" s="26"/>
      <c r="AZ19" s="26"/>
      <c r="BA19" s="26"/>
      <c r="BB19" s="26"/>
      <c r="BC19" s="26"/>
      <c r="BD19" s="26"/>
      <c r="BE19" s="26"/>
      <c r="BF19" s="26"/>
      <c r="BG19" s="26"/>
      <c r="BH19" s="26"/>
      <c r="BI19" s="26"/>
      <c r="BJ19" s="26"/>
      <c r="BK19" s="26"/>
      <c r="BL19" s="26"/>
      <c r="BM19" s="26"/>
      <c r="BN19" s="26"/>
      <c r="BO19" s="26"/>
      <c r="BP19" s="26"/>
      <c r="BQ19" s="26"/>
      <c r="BR19" s="26"/>
      <c r="BS19" s="26"/>
      <c r="BT19" s="26"/>
      <c r="BU19" s="26"/>
      <c r="BV19" s="26"/>
      <c r="BW19" s="26"/>
      <c r="BX19" s="26"/>
      <c r="BY19" s="26"/>
      <c r="BZ19" s="26"/>
      <c r="CA19" s="26"/>
      <c r="CB19" s="26"/>
      <c r="CC19" s="26"/>
      <c r="CD19" s="26"/>
      <c r="CE19" s="26"/>
      <c r="CF19" s="26"/>
      <c r="CG19" s="26"/>
      <c r="CH19" s="26"/>
      <c r="CI19" s="26"/>
      <c r="CJ19" s="26"/>
      <c r="CK19" s="26"/>
      <c r="CL19" s="26"/>
      <c r="CM19" s="26"/>
      <c r="CN19" s="26"/>
      <c r="CO19" s="26"/>
      <c r="CP19" s="26"/>
      <c r="CQ19" s="26"/>
      <c r="CR19" s="26"/>
      <c r="CS19" s="26"/>
      <c r="CT19" s="26"/>
      <c r="CU19" s="26"/>
      <c r="CV19" s="26"/>
      <c r="CW19" s="26"/>
      <c r="CX19" s="26"/>
      <c r="CY19" s="26"/>
      <c r="CZ19" s="26"/>
      <c r="DA19" s="26"/>
      <c r="DB19" s="26"/>
      <c r="DC19" s="26"/>
      <c r="DD19" s="26"/>
      <c r="DE19" s="26"/>
      <c r="DF19" s="26"/>
      <c r="DG19" s="26"/>
      <c r="DH19" s="26"/>
      <c r="DI19" s="26"/>
      <c r="DJ19" s="26"/>
      <c r="DK19" s="26"/>
      <c r="DL19" s="26"/>
      <c r="DM19" s="26"/>
      <c r="DN19" s="26"/>
      <c r="DO19" s="26"/>
      <c r="DP19" s="26"/>
      <c r="DQ19" s="26"/>
      <c r="DR19" s="26"/>
      <c r="DS19" s="26"/>
      <c r="DT19" s="26"/>
      <c r="DU19" s="26"/>
      <c r="DV19" s="26"/>
      <c r="DW19" s="26"/>
      <c r="DX19" s="26"/>
      <c r="DY19" s="26"/>
      <c r="DZ19" s="26"/>
      <c r="EA19" s="26"/>
      <c r="EB19" s="26"/>
      <c r="EC19" s="26"/>
      <c r="ED19" s="26"/>
      <c r="EE19" s="26"/>
      <c r="EF19" s="26"/>
      <c r="EG19" s="26"/>
      <c r="EH19" s="26"/>
      <c r="EI19" s="26"/>
      <c r="EJ19" s="26"/>
      <c r="EK19" s="26"/>
      <c r="EL19" s="26"/>
      <c r="EM19" s="26"/>
      <c r="EN19" s="26"/>
      <c r="EO19" s="26"/>
      <c r="EP19" s="26"/>
      <c r="EQ19" s="26"/>
      <c r="ER19" s="26"/>
      <c r="ES19" s="26"/>
      <c r="ET19" s="26"/>
      <c r="EU19" s="26"/>
      <c r="EV19" s="26"/>
      <c r="EW19" s="26"/>
      <c r="EX19" s="26"/>
      <c r="EY19" s="26"/>
      <c r="EZ19" s="26"/>
      <c r="FA19" s="26"/>
    </row>
    <row r="20" spans="1:157" s="6" customFormat="1" ht="25.5" x14ac:dyDescent="0.2">
      <c r="A20" s="99" t="s">
        <v>33</v>
      </c>
      <c r="B20" s="19" t="s">
        <v>34</v>
      </c>
      <c r="C20" s="131">
        <v>0</v>
      </c>
      <c r="D20" s="131">
        <v>0</v>
      </c>
      <c r="E20" s="20">
        <v>0</v>
      </c>
      <c r="F20" s="20">
        <v>0</v>
      </c>
      <c r="G20" s="26"/>
      <c r="H20" s="26"/>
      <c r="I20" s="26"/>
      <c r="J20" s="26"/>
      <c r="K20" s="26"/>
      <c r="L20" s="26"/>
      <c r="M20" s="26"/>
      <c r="N20" s="26"/>
      <c r="O20" s="26"/>
      <c r="P20" s="26"/>
      <c r="Q20" s="26"/>
      <c r="R20" s="26"/>
      <c r="S20" s="26"/>
      <c r="T20" s="26"/>
      <c r="U20" s="26"/>
      <c r="V20" s="26"/>
      <c r="W20" s="26"/>
      <c r="X20" s="26"/>
      <c r="Y20" s="26"/>
      <c r="Z20" s="26"/>
      <c r="AA20" s="26"/>
      <c r="AB20" s="26"/>
      <c r="AC20" s="26"/>
      <c r="AD20" s="26"/>
      <c r="AE20" s="26"/>
      <c r="AF20" s="26"/>
      <c r="AG20" s="26"/>
      <c r="AH20" s="26"/>
      <c r="AI20" s="26"/>
      <c r="AJ20" s="26"/>
      <c r="AK20" s="26"/>
      <c r="AL20" s="26"/>
      <c r="AM20" s="26"/>
      <c r="AN20" s="26"/>
      <c r="AO20" s="26"/>
      <c r="AP20" s="26"/>
      <c r="AQ20" s="26"/>
      <c r="AR20" s="26"/>
      <c r="AS20" s="26"/>
      <c r="AT20" s="26"/>
      <c r="AU20" s="26"/>
      <c r="AV20" s="26"/>
      <c r="AW20" s="26"/>
      <c r="AX20" s="26"/>
      <c r="AY20" s="26"/>
      <c r="AZ20" s="26"/>
      <c r="BA20" s="26"/>
      <c r="BB20" s="26"/>
      <c r="BC20" s="26"/>
      <c r="BD20" s="26"/>
      <c r="BE20" s="26"/>
      <c r="BF20" s="26"/>
      <c r="BG20" s="26"/>
      <c r="BH20" s="26"/>
      <c r="BI20" s="26"/>
      <c r="BJ20" s="26"/>
      <c r="BK20" s="26"/>
      <c r="BL20" s="26"/>
      <c r="BM20" s="26"/>
      <c r="BN20" s="26"/>
      <c r="BO20" s="26"/>
      <c r="BP20" s="26"/>
      <c r="BQ20" s="26"/>
      <c r="BR20" s="26"/>
      <c r="BS20" s="26"/>
      <c r="BT20" s="26"/>
      <c r="BU20" s="26"/>
      <c r="BV20" s="26"/>
      <c r="BW20" s="26"/>
      <c r="BX20" s="26"/>
      <c r="BY20" s="26"/>
      <c r="BZ20" s="26"/>
      <c r="CA20" s="26"/>
      <c r="CB20" s="26"/>
      <c r="CC20" s="26"/>
      <c r="CD20" s="26"/>
      <c r="CE20" s="26"/>
      <c r="CF20" s="26"/>
      <c r="CG20" s="26"/>
      <c r="CH20" s="26"/>
      <c r="CI20" s="26"/>
      <c r="CJ20" s="26"/>
      <c r="CK20" s="26"/>
      <c r="CL20" s="26"/>
      <c r="CM20" s="26"/>
      <c r="CN20" s="26"/>
      <c r="CO20" s="26"/>
      <c r="CP20" s="26"/>
      <c r="CQ20" s="26"/>
      <c r="CR20" s="26"/>
      <c r="CS20" s="26"/>
      <c r="CT20" s="26"/>
      <c r="CU20" s="26"/>
      <c r="CV20" s="26"/>
      <c r="CW20" s="26"/>
      <c r="CX20" s="26"/>
      <c r="CY20" s="26"/>
      <c r="CZ20" s="26"/>
      <c r="DA20" s="26"/>
      <c r="DB20" s="26"/>
      <c r="DC20" s="26"/>
      <c r="DD20" s="26"/>
      <c r="DE20" s="26"/>
      <c r="DF20" s="26"/>
      <c r="DG20" s="26"/>
      <c r="DH20" s="26"/>
      <c r="DI20" s="26"/>
      <c r="DJ20" s="26"/>
      <c r="DK20" s="26"/>
      <c r="DL20" s="26"/>
      <c r="DM20" s="26"/>
      <c r="DN20" s="26"/>
      <c r="DO20" s="26"/>
      <c r="DP20" s="26"/>
      <c r="DQ20" s="26"/>
      <c r="DR20" s="26"/>
      <c r="DS20" s="26"/>
      <c r="DT20" s="26"/>
      <c r="DU20" s="26"/>
      <c r="DV20" s="26"/>
      <c r="DW20" s="26"/>
      <c r="DX20" s="26"/>
      <c r="DY20" s="26"/>
      <c r="DZ20" s="26"/>
      <c r="EA20" s="26"/>
      <c r="EB20" s="26"/>
      <c r="EC20" s="26"/>
      <c r="ED20" s="26"/>
      <c r="EE20" s="26"/>
      <c r="EF20" s="26"/>
      <c r="EG20" s="26"/>
      <c r="EH20" s="26"/>
      <c r="EI20" s="26"/>
      <c r="EJ20" s="26"/>
      <c r="EK20" s="26"/>
      <c r="EL20" s="26"/>
      <c r="EM20" s="26"/>
      <c r="EN20" s="26"/>
      <c r="EO20" s="26"/>
      <c r="EP20" s="26"/>
      <c r="EQ20" s="26"/>
      <c r="ER20" s="26"/>
      <c r="ES20" s="26"/>
      <c r="ET20" s="26"/>
      <c r="EU20" s="26"/>
      <c r="EV20" s="26"/>
      <c r="EW20" s="26"/>
      <c r="EX20" s="26"/>
      <c r="EY20" s="26"/>
      <c r="EZ20" s="26"/>
      <c r="FA20" s="26"/>
    </row>
    <row r="21" spans="1:157" s="6" customFormat="1" ht="25.5" x14ac:dyDescent="0.2">
      <c r="A21" s="99" t="s">
        <v>35</v>
      </c>
      <c r="B21" s="19" t="s">
        <v>36</v>
      </c>
      <c r="C21" s="131">
        <v>0</v>
      </c>
      <c r="D21" s="131">
        <v>0</v>
      </c>
      <c r="E21" s="20">
        <v>0</v>
      </c>
      <c r="F21" s="20">
        <v>0</v>
      </c>
      <c r="G21" s="26"/>
      <c r="H21" s="26"/>
      <c r="I21" s="26"/>
      <c r="J21" s="26"/>
      <c r="K21" s="26"/>
      <c r="L21" s="26"/>
      <c r="M21" s="26"/>
      <c r="N21" s="26"/>
      <c r="O21" s="26"/>
      <c r="P21" s="26"/>
      <c r="Q21" s="26"/>
      <c r="R21" s="26"/>
      <c r="S21" s="26"/>
      <c r="T21" s="26"/>
      <c r="U21" s="26"/>
      <c r="V21" s="26"/>
      <c r="W21" s="26"/>
      <c r="X21" s="26"/>
      <c r="Y21" s="26"/>
      <c r="Z21" s="26"/>
      <c r="AA21" s="26"/>
      <c r="AB21" s="26"/>
      <c r="AC21" s="26"/>
      <c r="AD21" s="26"/>
      <c r="AE21" s="26"/>
      <c r="AF21" s="26"/>
      <c r="AG21" s="26"/>
      <c r="AH21" s="26"/>
      <c r="AI21" s="26"/>
      <c r="AJ21" s="26"/>
      <c r="AK21" s="26"/>
      <c r="AL21" s="26"/>
      <c r="AM21" s="26"/>
      <c r="AN21" s="26"/>
      <c r="AO21" s="26"/>
      <c r="AP21" s="26"/>
      <c r="AQ21" s="26"/>
      <c r="AR21" s="26"/>
      <c r="AS21" s="26"/>
      <c r="AT21" s="26"/>
      <c r="AU21" s="26"/>
      <c r="AV21" s="26"/>
      <c r="AW21" s="26"/>
      <c r="AX21" s="26"/>
      <c r="AY21" s="26"/>
      <c r="AZ21" s="26"/>
      <c r="BA21" s="26"/>
      <c r="BB21" s="26"/>
      <c r="BC21" s="26"/>
      <c r="BD21" s="26"/>
      <c r="BE21" s="26"/>
      <c r="BF21" s="26"/>
      <c r="BG21" s="26"/>
      <c r="BH21" s="26"/>
      <c r="BI21" s="26"/>
      <c r="BJ21" s="26"/>
      <c r="BK21" s="26"/>
      <c r="BL21" s="26"/>
      <c r="BM21" s="26"/>
      <c r="BN21" s="26"/>
      <c r="BO21" s="26"/>
      <c r="BP21" s="26"/>
      <c r="BQ21" s="26"/>
      <c r="BR21" s="26"/>
      <c r="BS21" s="26"/>
      <c r="BT21" s="26"/>
      <c r="BU21" s="26"/>
      <c r="BV21" s="26"/>
      <c r="BW21" s="26"/>
      <c r="BX21" s="26"/>
      <c r="BY21" s="26"/>
      <c r="BZ21" s="26"/>
      <c r="CA21" s="26"/>
      <c r="CB21" s="26"/>
      <c r="CC21" s="26"/>
      <c r="CD21" s="26"/>
      <c r="CE21" s="26"/>
      <c r="CF21" s="26"/>
      <c r="CG21" s="26"/>
      <c r="CH21" s="26"/>
      <c r="CI21" s="26"/>
      <c r="CJ21" s="26"/>
      <c r="CK21" s="26"/>
      <c r="CL21" s="26"/>
      <c r="CM21" s="26"/>
      <c r="CN21" s="26"/>
      <c r="CO21" s="26"/>
      <c r="CP21" s="26"/>
      <c r="CQ21" s="26"/>
      <c r="CR21" s="26"/>
      <c r="CS21" s="26"/>
      <c r="CT21" s="26"/>
      <c r="CU21" s="26"/>
      <c r="CV21" s="26"/>
      <c r="CW21" s="26"/>
      <c r="CX21" s="26"/>
      <c r="CY21" s="26"/>
      <c r="CZ21" s="26"/>
      <c r="DA21" s="26"/>
      <c r="DB21" s="26"/>
      <c r="DC21" s="26"/>
      <c r="DD21" s="26"/>
      <c r="DE21" s="26"/>
      <c r="DF21" s="26"/>
      <c r="DG21" s="26"/>
      <c r="DH21" s="26"/>
      <c r="DI21" s="26"/>
      <c r="DJ21" s="26"/>
      <c r="DK21" s="26"/>
      <c r="DL21" s="26"/>
      <c r="DM21" s="26"/>
      <c r="DN21" s="26"/>
      <c r="DO21" s="26"/>
      <c r="DP21" s="26"/>
      <c r="DQ21" s="26"/>
      <c r="DR21" s="26"/>
      <c r="DS21" s="26"/>
      <c r="DT21" s="26"/>
      <c r="DU21" s="26"/>
      <c r="DV21" s="26"/>
      <c r="DW21" s="26"/>
      <c r="DX21" s="26"/>
      <c r="DY21" s="26"/>
      <c r="DZ21" s="26"/>
      <c r="EA21" s="26"/>
      <c r="EB21" s="26"/>
      <c r="EC21" s="26"/>
      <c r="ED21" s="26"/>
      <c r="EE21" s="26"/>
      <c r="EF21" s="26"/>
      <c r="EG21" s="26"/>
      <c r="EH21" s="26"/>
      <c r="EI21" s="26"/>
      <c r="EJ21" s="26"/>
      <c r="EK21" s="26"/>
      <c r="EL21" s="26"/>
      <c r="EM21" s="26"/>
      <c r="EN21" s="26"/>
      <c r="EO21" s="26"/>
      <c r="EP21" s="26"/>
      <c r="EQ21" s="26"/>
      <c r="ER21" s="26"/>
      <c r="ES21" s="26"/>
      <c r="ET21" s="26"/>
      <c r="EU21" s="26"/>
      <c r="EV21" s="26"/>
      <c r="EW21" s="26"/>
      <c r="EX21" s="26"/>
      <c r="EY21" s="26"/>
      <c r="EZ21" s="26"/>
      <c r="FA21" s="26"/>
    </row>
    <row r="22" spans="1:157" s="6" customFormat="1" ht="43.5" customHeight="1" x14ac:dyDescent="0.2">
      <c r="A22" s="99" t="s">
        <v>37</v>
      </c>
      <c r="B22" s="100" t="s">
        <v>38</v>
      </c>
      <c r="C22" s="131">
        <v>0</v>
      </c>
      <c r="D22" s="131">
        <v>0</v>
      </c>
      <c r="E22" s="20">
        <v>66</v>
      </c>
      <c r="F22" s="20">
        <v>0</v>
      </c>
      <c r="G22" s="26"/>
      <c r="H22" s="26"/>
      <c r="I22" s="26"/>
      <c r="J22" s="26"/>
      <c r="K22" s="26"/>
      <c r="L22" s="26"/>
      <c r="M22" s="26"/>
      <c r="N22" s="26"/>
      <c r="O22" s="26"/>
      <c r="P22" s="26"/>
      <c r="Q22" s="26"/>
      <c r="R22" s="26"/>
      <c r="S22" s="26"/>
      <c r="T22" s="26"/>
      <c r="U22" s="26"/>
      <c r="V22" s="26"/>
      <c r="W22" s="26"/>
      <c r="X22" s="26"/>
      <c r="Y22" s="26"/>
      <c r="Z22" s="26"/>
      <c r="AA22" s="26"/>
      <c r="AB22" s="26"/>
      <c r="AC22" s="26"/>
      <c r="AD22" s="26"/>
      <c r="AE22" s="26"/>
      <c r="AF22" s="26"/>
      <c r="AG22" s="26"/>
      <c r="AH22" s="26"/>
      <c r="AI22" s="26"/>
      <c r="AJ22" s="26"/>
      <c r="AK22" s="26"/>
      <c r="AL22" s="26"/>
      <c r="AM22" s="26"/>
      <c r="AN22" s="26"/>
      <c r="AO22" s="26"/>
      <c r="AP22" s="26"/>
      <c r="AQ22" s="26"/>
      <c r="AR22" s="26"/>
      <c r="AS22" s="26"/>
      <c r="AT22" s="26"/>
      <c r="AU22" s="26"/>
      <c r="AV22" s="26"/>
      <c r="AW22" s="26"/>
      <c r="AX22" s="26"/>
      <c r="AY22" s="26"/>
      <c r="AZ22" s="26"/>
      <c r="BA22" s="26"/>
      <c r="BB22" s="26"/>
      <c r="BC22" s="26"/>
      <c r="BD22" s="26"/>
      <c r="BE22" s="26"/>
      <c r="BF22" s="26"/>
      <c r="BG22" s="26"/>
      <c r="BH22" s="26"/>
      <c r="BI22" s="26"/>
      <c r="BJ22" s="26"/>
      <c r="BK22" s="26"/>
      <c r="BL22" s="26"/>
      <c r="BM22" s="26"/>
      <c r="BN22" s="26"/>
      <c r="BO22" s="26"/>
      <c r="BP22" s="26"/>
      <c r="BQ22" s="26"/>
      <c r="BR22" s="26"/>
      <c r="BS22" s="26"/>
      <c r="BT22" s="26"/>
      <c r="BU22" s="26"/>
      <c r="BV22" s="26"/>
      <c r="BW22" s="26"/>
      <c r="BX22" s="26"/>
      <c r="BY22" s="26"/>
      <c r="BZ22" s="26"/>
      <c r="CA22" s="26"/>
      <c r="CB22" s="26"/>
      <c r="CC22" s="26"/>
      <c r="CD22" s="26"/>
      <c r="CE22" s="26"/>
      <c r="CF22" s="26"/>
      <c r="CG22" s="26"/>
      <c r="CH22" s="26"/>
      <c r="CI22" s="26"/>
      <c r="CJ22" s="26"/>
      <c r="CK22" s="26"/>
      <c r="CL22" s="26"/>
      <c r="CM22" s="26"/>
      <c r="CN22" s="26"/>
      <c r="CO22" s="26"/>
      <c r="CP22" s="26"/>
      <c r="CQ22" s="26"/>
      <c r="CR22" s="26"/>
      <c r="CS22" s="26"/>
      <c r="CT22" s="26"/>
      <c r="CU22" s="26"/>
      <c r="CV22" s="26"/>
      <c r="CW22" s="26"/>
      <c r="CX22" s="26"/>
      <c r="CY22" s="26"/>
      <c r="CZ22" s="26"/>
      <c r="DA22" s="26"/>
      <c r="DB22" s="26"/>
      <c r="DC22" s="26"/>
      <c r="DD22" s="26"/>
      <c r="DE22" s="26"/>
      <c r="DF22" s="26"/>
      <c r="DG22" s="26"/>
      <c r="DH22" s="26"/>
      <c r="DI22" s="26"/>
      <c r="DJ22" s="26"/>
      <c r="DK22" s="26"/>
      <c r="DL22" s="26"/>
      <c r="DM22" s="26"/>
      <c r="DN22" s="26"/>
      <c r="DO22" s="26"/>
      <c r="DP22" s="26"/>
      <c r="DQ22" s="26"/>
      <c r="DR22" s="26"/>
      <c r="DS22" s="26"/>
      <c r="DT22" s="26"/>
      <c r="DU22" s="26"/>
      <c r="DV22" s="26"/>
      <c r="DW22" s="26"/>
      <c r="DX22" s="26"/>
      <c r="DY22" s="26"/>
      <c r="DZ22" s="26"/>
      <c r="EA22" s="26"/>
      <c r="EB22" s="26"/>
      <c r="EC22" s="26"/>
      <c r="ED22" s="26"/>
      <c r="EE22" s="26"/>
      <c r="EF22" s="26"/>
      <c r="EG22" s="26"/>
      <c r="EH22" s="26"/>
      <c r="EI22" s="26"/>
      <c r="EJ22" s="26"/>
      <c r="EK22" s="26"/>
      <c r="EL22" s="26"/>
      <c r="EM22" s="26"/>
      <c r="EN22" s="26"/>
      <c r="EO22" s="26"/>
      <c r="EP22" s="26"/>
      <c r="EQ22" s="26"/>
      <c r="ER22" s="26"/>
      <c r="ES22" s="26"/>
      <c r="ET22" s="26"/>
      <c r="EU22" s="26"/>
      <c r="EV22" s="26"/>
      <c r="EW22" s="26"/>
      <c r="EX22" s="26"/>
      <c r="EY22" s="26"/>
      <c r="EZ22" s="26"/>
      <c r="FA22" s="26"/>
    </row>
    <row r="23" spans="1:157" s="6" customFormat="1" ht="43.5" customHeight="1" x14ac:dyDescent="0.2">
      <c r="A23" s="99" t="s">
        <v>39</v>
      </c>
      <c r="B23" s="100" t="s">
        <v>40</v>
      </c>
      <c r="C23" s="131">
        <v>0</v>
      </c>
      <c r="D23" s="131">
        <v>0</v>
      </c>
      <c r="E23" s="20">
        <v>533246</v>
      </c>
      <c r="F23" s="20">
        <v>69177</v>
      </c>
      <c r="G23" s="26"/>
      <c r="H23" s="26"/>
      <c r="I23" s="26"/>
      <c r="J23" s="26"/>
      <c r="K23" s="26"/>
      <c r="L23" s="26"/>
      <c r="M23" s="26"/>
      <c r="N23" s="26"/>
      <c r="O23" s="26"/>
      <c r="P23" s="26"/>
      <c r="Q23" s="26"/>
      <c r="R23" s="26"/>
      <c r="S23" s="26"/>
      <c r="T23" s="26"/>
      <c r="U23" s="26"/>
      <c r="V23" s="26"/>
      <c r="W23" s="26"/>
      <c r="X23" s="26"/>
      <c r="Y23" s="26"/>
      <c r="Z23" s="26"/>
      <c r="AA23" s="26"/>
      <c r="AB23" s="26"/>
      <c r="AC23" s="26"/>
      <c r="AD23" s="26"/>
      <c r="AE23" s="26"/>
      <c r="AF23" s="26"/>
      <c r="AG23" s="26"/>
      <c r="AH23" s="26"/>
      <c r="AI23" s="26"/>
      <c r="AJ23" s="26"/>
      <c r="AK23" s="26"/>
      <c r="AL23" s="26"/>
      <c r="AM23" s="26"/>
      <c r="AN23" s="26"/>
      <c r="AO23" s="26"/>
      <c r="AP23" s="26"/>
      <c r="AQ23" s="26"/>
      <c r="AR23" s="26"/>
      <c r="AS23" s="26"/>
      <c r="AT23" s="26"/>
      <c r="AU23" s="26"/>
      <c r="AV23" s="26"/>
      <c r="AW23" s="26"/>
      <c r="AX23" s="26"/>
      <c r="AY23" s="26"/>
      <c r="AZ23" s="26"/>
      <c r="BA23" s="26"/>
      <c r="BB23" s="26"/>
      <c r="BC23" s="26"/>
      <c r="BD23" s="26"/>
      <c r="BE23" s="26"/>
      <c r="BF23" s="26"/>
      <c r="BG23" s="26"/>
      <c r="BH23" s="26"/>
      <c r="BI23" s="26"/>
      <c r="BJ23" s="26"/>
      <c r="BK23" s="26"/>
      <c r="BL23" s="26"/>
      <c r="BM23" s="26"/>
      <c r="BN23" s="26"/>
      <c r="BO23" s="26"/>
      <c r="BP23" s="26"/>
      <c r="BQ23" s="26"/>
      <c r="BR23" s="26"/>
      <c r="BS23" s="26"/>
      <c r="BT23" s="26"/>
      <c r="BU23" s="26"/>
      <c r="BV23" s="26"/>
      <c r="BW23" s="26"/>
      <c r="BX23" s="26"/>
      <c r="BY23" s="26"/>
      <c r="BZ23" s="26"/>
      <c r="CA23" s="26"/>
      <c r="CB23" s="26"/>
      <c r="CC23" s="26"/>
      <c r="CD23" s="26"/>
      <c r="CE23" s="26"/>
      <c r="CF23" s="26"/>
      <c r="CG23" s="26"/>
      <c r="CH23" s="26"/>
      <c r="CI23" s="26"/>
      <c r="CJ23" s="26"/>
      <c r="CK23" s="26"/>
      <c r="CL23" s="26"/>
      <c r="CM23" s="26"/>
      <c r="CN23" s="26"/>
      <c r="CO23" s="26"/>
      <c r="CP23" s="26"/>
      <c r="CQ23" s="26"/>
      <c r="CR23" s="26"/>
      <c r="CS23" s="26"/>
      <c r="CT23" s="26"/>
      <c r="CU23" s="26"/>
      <c r="CV23" s="26"/>
      <c r="CW23" s="26"/>
      <c r="CX23" s="26"/>
      <c r="CY23" s="26"/>
      <c r="CZ23" s="26"/>
      <c r="DA23" s="26"/>
      <c r="DB23" s="26"/>
      <c r="DC23" s="26"/>
      <c r="DD23" s="26"/>
      <c r="DE23" s="26"/>
      <c r="DF23" s="26"/>
      <c r="DG23" s="26"/>
      <c r="DH23" s="26"/>
      <c r="DI23" s="26"/>
      <c r="DJ23" s="26"/>
      <c r="DK23" s="26"/>
      <c r="DL23" s="26"/>
      <c r="DM23" s="26"/>
      <c r="DN23" s="26"/>
      <c r="DO23" s="26"/>
      <c r="DP23" s="26"/>
      <c r="DQ23" s="26"/>
      <c r="DR23" s="26"/>
      <c r="DS23" s="26"/>
      <c r="DT23" s="26"/>
      <c r="DU23" s="26"/>
      <c r="DV23" s="26"/>
      <c r="DW23" s="26"/>
      <c r="DX23" s="26"/>
      <c r="DY23" s="26"/>
      <c r="DZ23" s="26"/>
      <c r="EA23" s="26"/>
      <c r="EB23" s="26"/>
      <c r="EC23" s="26"/>
      <c r="ED23" s="26"/>
      <c r="EE23" s="26"/>
      <c r="EF23" s="26"/>
      <c r="EG23" s="26"/>
      <c r="EH23" s="26"/>
      <c r="EI23" s="26"/>
      <c r="EJ23" s="26"/>
      <c r="EK23" s="26"/>
      <c r="EL23" s="26"/>
      <c r="EM23" s="26"/>
      <c r="EN23" s="26"/>
      <c r="EO23" s="26"/>
      <c r="EP23" s="26"/>
      <c r="EQ23" s="26"/>
      <c r="ER23" s="26"/>
      <c r="ES23" s="26"/>
      <c r="ET23" s="26"/>
      <c r="EU23" s="26"/>
      <c r="EV23" s="26"/>
      <c r="EW23" s="26"/>
      <c r="EX23" s="26"/>
      <c r="EY23" s="26"/>
      <c r="EZ23" s="26"/>
      <c r="FA23" s="26"/>
    </row>
    <row r="24" spans="1:157" s="6" customFormat="1" x14ac:dyDescent="0.2">
      <c r="A24" s="98" t="s">
        <v>41</v>
      </c>
      <c r="B24" s="101" t="s">
        <v>42</v>
      </c>
      <c r="C24" s="21">
        <f t="shared" ref="C24:F24" si="6">C25+C26</f>
        <v>0</v>
      </c>
      <c r="D24" s="21">
        <f t="shared" si="6"/>
        <v>0</v>
      </c>
      <c r="E24" s="21">
        <f t="shared" si="6"/>
        <v>87526</v>
      </c>
      <c r="F24" s="21">
        <f t="shared" si="6"/>
        <v>-713</v>
      </c>
      <c r="G24" s="4"/>
      <c r="H24" s="4"/>
      <c r="I24" s="4"/>
      <c r="J24" s="4"/>
      <c r="K24" s="4"/>
      <c r="L24" s="4"/>
      <c r="M24" s="4"/>
      <c r="N24" s="4"/>
      <c r="O24" s="4"/>
      <c r="P24" s="4"/>
      <c r="Q24" s="4"/>
      <c r="R24" s="4"/>
      <c r="S24" s="4"/>
      <c r="T24" s="4"/>
      <c r="U24" s="4"/>
      <c r="V24" s="4"/>
      <c r="W24" s="4"/>
      <c r="X24" s="4"/>
      <c r="Y24" s="4"/>
      <c r="Z24" s="4"/>
      <c r="AA24" s="4"/>
      <c r="AB24" s="4"/>
      <c r="AC24" s="4"/>
      <c r="AD24" s="4"/>
      <c r="AE24" s="4"/>
      <c r="AF24" s="4"/>
      <c r="AG24" s="4"/>
      <c r="AH24" s="4"/>
      <c r="AI24" s="4"/>
      <c r="AJ24" s="4"/>
      <c r="AK24" s="4"/>
      <c r="AL24" s="4"/>
      <c r="AM24" s="4"/>
      <c r="AN24" s="4"/>
      <c r="AO24" s="4"/>
      <c r="AP24" s="4"/>
      <c r="AQ24" s="4"/>
      <c r="AR24" s="4"/>
      <c r="AS24" s="4"/>
      <c r="AT24" s="4"/>
      <c r="AU24" s="4"/>
      <c r="AV24" s="4"/>
      <c r="AW24" s="4"/>
      <c r="AX24" s="4"/>
      <c r="AY24" s="4"/>
      <c r="AZ24" s="4"/>
      <c r="BA24" s="4"/>
      <c r="BB24" s="4"/>
      <c r="BC24" s="4"/>
      <c r="BD24" s="4"/>
      <c r="BE24" s="4"/>
      <c r="BF24" s="4"/>
      <c r="BG24" s="4"/>
      <c r="BH24" s="4"/>
      <c r="BI24" s="4"/>
      <c r="BJ24" s="4"/>
      <c r="BK24" s="4"/>
      <c r="BL24" s="4"/>
      <c r="BM24" s="4"/>
      <c r="BN24" s="4"/>
      <c r="BO24" s="4"/>
      <c r="BP24" s="4"/>
      <c r="BQ24" s="4"/>
      <c r="BR24" s="4"/>
      <c r="BS24" s="4"/>
      <c r="BT24" s="4"/>
      <c r="BU24" s="4"/>
      <c r="BV24" s="4"/>
      <c r="BW24" s="4"/>
      <c r="BX24" s="4"/>
      <c r="BY24" s="4"/>
      <c r="BZ24" s="4"/>
      <c r="CA24" s="4"/>
      <c r="CB24" s="4"/>
      <c r="CC24" s="4"/>
      <c r="CD24" s="4"/>
      <c r="CE24" s="4"/>
      <c r="CF24" s="4"/>
      <c r="CG24" s="4"/>
      <c r="CH24" s="4"/>
      <c r="CI24" s="4"/>
      <c r="CJ24" s="4"/>
      <c r="CK24" s="4"/>
      <c r="CL24" s="4"/>
      <c r="CM24" s="4"/>
      <c r="CN24" s="4"/>
      <c r="CO24" s="4"/>
      <c r="CP24" s="4"/>
      <c r="CQ24" s="4"/>
      <c r="CR24" s="4"/>
      <c r="CS24" s="4"/>
      <c r="CT24" s="4"/>
      <c r="CU24" s="4"/>
      <c r="CV24" s="4"/>
      <c r="CW24" s="4"/>
      <c r="CX24" s="4"/>
      <c r="CY24" s="4"/>
      <c r="CZ24" s="4"/>
      <c r="DA24" s="4"/>
      <c r="DB24" s="4"/>
      <c r="DC24" s="4"/>
      <c r="DD24" s="4"/>
      <c r="DE24" s="4"/>
      <c r="DF24" s="4"/>
      <c r="DG24" s="4"/>
      <c r="DH24" s="4"/>
      <c r="DI24" s="4"/>
      <c r="DJ24" s="4"/>
      <c r="DK24" s="4"/>
      <c r="DL24" s="4"/>
      <c r="DM24" s="4"/>
      <c r="DN24" s="4"/>
      <c r="DO24" s="4"/>
      <c r="DP24" s="4"/>
      <c r="DQ24" s="4"/>
      <c r="DR24" s="4"/>
      <c r="DS24" s="4"/>
      <c r="DT24" s="4"/>
      <c r="DU24" s="4"/>
      <c r="DV24" s="4"/>
      <c r="DW24" s="4"/>
      <c r="DX24" s="4"/>
      <c r="DY24" s="4"/>
      <c r="DZ24" s="4"/>
      <c r="EA24" s="4"/>
      <c r="EB24" s="4"/>
      <c r="EC24" s="4"/>
      <c r="ED24" s="4"/>
      <c r="EE24" s="4"/>
      <c r="EF24" s="4"/>
      <c r="EG24" s="4"/>
      <c r="EH24" s="4"/>
      <c r="EI24" s="4"/>
      <c r="EJ24" s="4"/>
      <c r="EK24" s="4"/>
      <c r="EL24" s="4"/>
      <c r="EM24" s="4"/>
      <c r="EN24" s="4"/>
      <c r="EO24" s="4"/>
      <c r="EP24" s="4"/>
      <c r="EQ24" s="4"/>
      <c r="ER24" s="4"/>
      <c r="ES24" s="4"/>
      <c r="ET24" s="4"/>
      <c r="EU24" s="4"/>
      <c r="EV24" s="4"/>
      <c r="EW24" s="4"/>
      <c r="EX24" s="4"/>
      <c r="EY24" s="4"/>
      <c r="EZ24" s="26"/>
      <c r="FA24" s="26"/>
    </row>
    <row r="25" spans="1:157" s="6" customFormat="1" x14ac:dyDescent="0.2">
      <c r="A25" s="99" t="s">
        <v>43</v>
      </c>
      <c r="B25" s="100" t="s">
        <v>44</v>
      </c>
      <c r="C25" s="131">
        <v>0</v>
      </c>
      <c r="D25" s="131">
        <v>0</v>
      </c>
      <c r="E25" s="20">
        <v>87526</v>
      </c>
      <c r="F25" s="20">
        <v>-713</v>
      </c>
      <c r="G25" s="26"/>
      <c r="H25" s="26"/>
      <c r="I25" s="26"/>
      <c r="J25" s="26"/>
      <c r="K25" s="26"/>
      <c r="L25" s="26"/>
      <c r="M25" s="26"/>
      <c r="N25" s="26"/>
      <c r="O25" s="26"/>
      <c r="P25" s="26"/>
      <c r="Q25" s="26"/>
      <c r="R25" s="26"/>
      <c r="S25" s="26"/>
      <c r="T25" s="26"/>
      <c r="U25" s="26"/>
      <c r="V25" s="26"/>
      <c r="W25" s="26"/>
      <c r="X25" s="26"/>
      <c r="Y25" s="26"/>
      <c r="Z25" s="26"/>
      <c r="AA25" s="26"/>
      <c r="AB25" s="26"/>
      <c r="AC25" s="26"/>
      <c r="AD25" s="26"/>
      <c r="AE25" s="26"/>
      <c r="AF25" s="26"/>
      <c r="AG25" s="26"/>
      <c r="AH25" s="26"/>
      <c r="AI25" s="26"/>
      <c r="AJ25" s="26"/>
      <c r="AK25" s="26"/>
      <c r="AL25" s="26"/>
      <c r="AM25" s="26"/>
      <c r="AN25" s="26"/>
      <c r="AO25" s="26"/>
      <c r="AP25" s="26"/>
      <c r="AQ25" s="26"/>
      <c r="AR25" s="26"/>
      <c r="AS25" s="26"/>
      <c r="AT25" s="26"/>
      <c r="AU25" s="26"/>
      <c r="AV25" s="26"/>
      <c r="AW25" s="26"/>
      <c r="AX25" s="26"/>
      <c r="AY25" s="26"/>
      <c r="AZ25" s="26"/>
      <c r="BA25" s="26"/>
      <c r="BB25" s="26"/>
      <c r="BC25" s="26"/>
      <c r="BD25" s="26"/>
      <c r="BE25" s="26"/>
      <c r="BF25" s="26"/>
      <c r="BG25" s="26"/>
      <c r="BH25" s="26"/>
      <c r="BI25" s="26"/>
      <c r="BJ25" s="26"/>
      <c r="BK25" s="26"/>
      <c r="BL25" s="26"/>
      <c r="BM25" s="26"/>
      <c r="BN25" s="26"/>
      <c r="BO25" s="26"/>
      <c r="BP25" s="26"/>
      <c r="BQ25" s="26"/>
      <c r="BR25" s="26"/>
      <c r="BS25" s="26"/>
      <c r="BT25" s="26"/>
      <c r="BU25" s="26"/>
      <c r="BV25" s="26"/>
      <c r="BW25" s="26"/>
      <c r="BX25" s="26"/>
      <c r="BY25" s="26"/>
      <c r="BZ25" s="26"/>
      <c r="CA25" s="26"/>
      <c r="CB25" s="26"/>
      <c r="CC25" s="26"/>
      <c r="CD25" s="26"/>
      <c r="CE25" s="26"/>
      <c r="CF25" s="26"/>
      <c r="CG25" s="26"/>
      <c r="CH25" s="26"/>
      <c r="CI25" s="26"/>
      <c r="CJ25" s="26"/>
      <c r="CK25" s="26"/>
      <c r="CL25" s="26"/>
      <c r="CM25" s="26"/>
      <c r="CN25" s="26"/>
      <c r="CO25" s="26"/>
      <c r="CP25" s="26"/>
      <c r="CQ25" s="26"/>
      <c r="CR25" s="26"/>
      <c r="CS25" s="26"/>
      <c r="CT25" s="26"/>
      <c r="CU25" s="26"/>
      <c r="CV25" s="26"/>
      <c r="CW25" s="26"/>
      <c r="CX25" s="26"/>
      <c r="CY25" s="26"/>
      <c r="CZ25" s="26"/>
      <c r="DA25" s="26"/>
      <c r="DB25" s="26"/>
      <c r="DC25" s="26"/>
      <c r="DD25" s="26"/>
      <c r="DE25" s="26"/>
      <c r="DF25" s="26"/>
      <c r="DG25" s="26"/>
      <c r="DH25" s="26"/>
      <c r="DI25" s="26"/>
      <c r="DJ25" s="26"/>
      <c r="DK25" s="26"/>
      <c r="DL25" s="26"/>
      <c r="DM25" s="26"/>
      <c r="DN25" s="26"/>
      <c r="DO25" s="26"/>
      <c r="DP25" s="26"/>
      <c r="DQ25" s="26"/>
      <c r="DR25" s="26"/>
      <c r="DS25" s="26"/>
      <c r="DT25" s="26"/>
      <c r="DU25" s="26"/>
      <c r="DV25" s="26"/>
      <c r="DW25" s="26"/>
      <c r="DX25" s="26"/>
      <c r="DY25" s="26"/>
      <c r="DZ25" s="26"/>
      <c r="EA25" s="26"/>
      <c r="EB25" s="26"/>
      <c r="EC25" s="26"/>
      <c r="ED25" s="26"/>
      <c r="EE25" s="26"/>
      <c r="EF25" s="26"/>
      <c r="EG25" s="26"/>
      <c r="EH25" s="26"/>
      <c r="EI25" s="26"/>
      <c r="EJ25" s="26"/>
      <c r="EK25" s="26"/>
      <c r="EL25" s="26"/>
      <c r="EM25" s="26"/>
      <c r="EN25" s="26"/>
      <c r="EO25" s="26"/>
      <c r="EP25" s="26"/>
      <c r="EQ25" s="26"/>
      <c r="ER25" s="26"/>
      <c r="ES25" s="26"/>
      <c r="ET25" s="26"/>
      <c r="EU25" s="26"/>
      <c r="EV25" s="26"/>
      <c r="EW25" s="26"/>
      <c r="EX25" s="26"/>
      <c r="EY25" s="26"/>
      <c r="EZ25" s="26"/>
      <c r="FA25" s="26"/>
    </row>
    <row r="26" spans="1:157" s="6" customFormat="1" ht="25.5" x14ac:dyDescent="0.2">
      <c r="A26" s="99" t="s">
        <v>45</v>
      </c>
      <c r="B26" s="100" t="s">
        <v>46</v>
      </c>
      <c r="C26" s="131">
        <v>0</v>
      </c>
      <c r="D26" s="131">
        <v>0</v>
      </c>
      <c r="E26" s="20">
        <v>0</v>
      </c>
      <c r="F26" s="20">
        <v>0</v>
      </c>
      <c r="G26" s="26"/>
      <c r="H26" s="26"/>
      <c r="I26" s="26"/>
      <c r="J26" s="26"/>
      <c r="K26" s="26"/>
      <c r="L26" s="26"/>
      <c r="M26" s="26"/>
      <c r="N26" s="26"/>
      <c r="O26" s="26"/>
      <c r="P26" s="26"/>
      <c r="Q26" s="26"/>
      <c r="R26" s="26"/>
      <c r="S26" s="26"/>
      <c r="T26" s="26"/>
      <c r="U26" s="26"/>
      <c r="V26" s="26"/>
      <c r="W26" s="26"/>
      <c r="X26" s="26"/>
      <c r="Y26" s="26"/>
      <c r="Z26" s="26"/>
      <c r="AA26" s="26"/>
      <c r="AB26" s="26"/>
      <c r="AC26" s="26"/>
      <c r="AD26" s="26"/>
      <c r="AE26" s="26"/>
      <c r="AF26" s="26"/>
      <c r="AG26" s="26"/>
      <c r="AH26" s="26"/>
      <c r="AI26" s="26"/>
      <c r="AJ26" s="26"/>
      <c r="AK26" s="26"/>
      <c r="AL26" s="26"/>
      <c r="AM26" s="26"/>
      <c r="AN26" s="26"/>
      <c r="AO26" s="26"/>
      <c r="AP26" s="26"/>
      <c r="AQ26" s="26"/>
      <c r="AR26" s="26"/>
      <c r="AS26" s="26"/>
      <c r="AT26" s="26"/>
      <c r="AU26" s="26"/>
      <c r="AV26" s="26"/>
      <c r="AW26" s="26"/>
      <c r="AX26" s="26"/>
      <c r="AY26" s="26"/>
      <c r="AZ26" s="26"/>
      <c r="BA26" s="26"/>
      <c r="BB26" s="26"/>
      <c r="BC26" s="26"/>
      <c r="BD26" s="26"/>
      <c r="BE26" s="26"/>
      <c r="BF26" s="26"/>
      <c r="BG26" s="26"/>
      <c r="BH26" s="26"/>
      <c r="BI26" s="26"/>
      <c r="BJ26" s="26"/>
      <c r="BK26" s="26"/>
      <c r="BL26" s="26"/>
      <c r="BM26" s="26"/>
      <c r="BN26" s="26"/>
      <c r="BO26" s="26"/>
      <c r="BP26" s="26"/>
      <c r="BQ26" s="26"/>
      <c r="BR26" s="26"/>
      <c r="BS26" s="26"/>
      <c r="BT26" s="26"/>
      <c r="BU26" s="26"/>
      <c r="BV26" s="26"/>
      <c r="BW26" s="26"/>
      <c r="BX26" s="26"/>
      <c r="BY26" s="26"/>
      <c r="BZ26" s="26"/>
      <c r="CA26" s="26"/>
      <c r="CB26" s="26"/>
      <c r="CC26" s="26"/>
      <c r="CD26" s="26"/>
      <c r="CE26" s="26"/>
      <c r="CF26" s="26"/>
      <c r="CG26" s="26"/>
      <c r="CH26" s="26"/>
      <c r="CI26" s="26"/>
      <c r="CJ26" s="26"/>
      <c r="CK26" s="26"/>
      <c r="CL26" s="26"/>
      <c r="CM26" s="26"/>
      <c r="CN26" s="26"/>
      <c r="CO26" s="26"/>
      <c r="CP26" s="26"/>
      <c r="CQ26" s="26"/>
      <c r="CR26" s="26"/>
      <c r="CS26" s="26"/>
      <c r="CT26" s="26"/>
      <c r="CU26" s="26"/>
      <c r="CV26" s="26"/>
      <c r="CW26" s="26"/>
      <c r="CX26" s="26"/>
      <c r="CY26" s="26"/>
      <c r="CZ26" s="26"/>
      <c r="DA26" s="26"/>
      <c r="DB26" s="26"/>
      <c r="DC26" s="26"/>
      <c r="DD26" s="26"/>
      <c r="DE26" s="26"/>
      <c r="DF26" s="26"/>
      <c r="DG26" s="26"/>
      <c r="DH26" s="26"/>
      <c r="DI26" s="26"/>
      <c r="DJ26" s="26"/>
      <c r="DK26" s="26"/>
      <c r="DL26" s="26"/>
      <c r="DM26" s="26"/>
      <c r="DN26" s="26"/>
      <c r="DO26" s="26"/>
      <c r="DP26" s="26"/>
      <c r="DQ26" s="26"/>
      <c r="DR26" s="26"/>
      <c r="DS26" s="26"/>
      <c r="DT26" s="26"/>
      <c r="DU26" s="26"/>
      <c r="DV26" s="26"/>
      <c r="DW26" s="26"/>
      <c r="DX26" s="26"/>
      <c r="DY26" s="26"/>
      <c r="DZ26" s="26"/>
      <c r="EA26" s="26"/>
      <c r="EB26" s="26"/>
      <c r="EC26" s="26"/>
      <c r="ED26" s="26"/>
      <c r="EE26" s="26"/>
      <c r="EF26" s="26"/>
      <c r="EG26" s="26"/>
      <c r="EH26" s="26"/>
      <c r="EI26" s="26"/>
      <c r="EJ26" s="26"/>
      <c r="EK26" s="26"/>
      <c r="EL26" s="26"/>
      <c r="EM26" s="26"/>
      <c r="EN26" s="26"/>
      <c r="EO26" s="26"/>
      <c r="EP26" s="26"/>
      <c r="EQ26" s="26"/>
      <c r="ER26" s="26"/>
      <c r="ES26" s="26"/>
      <c r="ET26" s="26"/>
      <c r="EU26" s="26"/>
      <c r="EV26" s="26"/>
      <c r="EW26" s="26"/>
      <c r="EX26" s="26"/>
      <c r="EY26" s="26"/>
      <c r="EZ26" s="26"/>
      <c r="FA26" s="26"/>
    </row>
    <row r="27" spans="1:157" s="6" customFormat="1" ht="25.5" x14ac:dyDescent="0.2">
      <c r="A27" s="99" t="s">
        <v>47</v>
      </c>
      <c r="B27" s="100" t="s">
        <v>48</v>
      </c>
      <c r="C27" s="131">
        <v>22334000</v>
      </c>
      <c r="D27" s="131">
        <v>10570000</v>
      </c>
      <c r="E27" s="20">
        <v>12510661</v>
      </c>
      <c r="F27" s="20">
        <v>2018737</v>
      </c>
      <c r="G27" s="26"/>
      <c r="H27" s="26"/>
      <c r="I27" s="26"/>
      <c r="J27" s="26"/>
      <c r="K27" s="26"/>
      <c r="L27" s="26"/>
      <c r="M27" s="26"/>
      <c r="N27" s="26"/>
      <c r="O27" s="26"/>
      <c r="P27" s="26"/>
      <c r="Q27" s="26"/>
      <c r="R27" s="26"/>
      <c r="S27" s="26"/>
      <c r="T27" s="26"/>
      <c r="U27" s="26"/>
      <c r="V27" s="26"/>
      <c r="W27" s="26"/>
      <c r="X27" s="26"/>
      <c r="Y27" s="26"/>
      <c r="Z27" s="26"/>
      <c r="AA27" s="26"/>
      <c r="AB27" s="26"/>
      <c r="AC27" s="26"/>
      <c r="AD27" s="26"/>
      <c r="AE27" s="26"/>
      <c r="AF27" s="26"/>
      <c r="AG27" s="26"/>
      <c r="AH27" s="26"/>
      <c r="AI27" s="26"/>
      <c r="AJ27" s="26"/>
      <c r="AK27" s="26"/>
      <c r="AL27" s="26"/>
      <c r="AM27" s="26"/>
      <c r="AN27" s="26"/>
      <c r="AO27" s="26"/>
      <c r="AP27" s="26"/>
      <c r="AQ27" s="26"/>
      <c r="AR27" s="26"/>
      <c r="AS27" s="26"/>
      <c r="AT27" s="26"/>
      <c r="AU27" s="26"/>
      <c r="AV27" s="26"/>
      <c r="AW27" s="26"/>
      <c r="AX27" s="26"/>
      <c r="AY27" s="26"/>
      <c r="AZ27" s="26"/>
      <c r="BA27" s="26"/>
      <c r="BB27" s="26"/>
      <c r="BC27" s="26"/>
      <c r="BD27" s="26"/>
      <c r="BE27" s="26"/>
      <c r="BF27" s="26"/>
      <c r="BG27" s="26"/>
      <c r="BH27" s="26"/>
      <c r="BI27" s="26"/>
      <c r="BJ27" s="26"/>
      <c r="BK27" s="26"/>
      <c r="BL27" s="26"/>
      <c r="BM27" s="26"/>
      <c r="BN27" s="26"/>
      <c r="BO27" s="26"/>
      <c r="BP27" s="26"/>
      <c r="BQ27" s="26"/>
      <c r="BR27" s="26"/>
      <c r="BS27" s="26"/>
      <c r="BT27" s="26"/>
      <c r="BU27" s="26"/>
      <c r="BV27" s="26"/>
      <c r="BW27" s="26"/>
      <c r="BX27" s="26"/>
      <c r="BY27" s="26"/>
      <c r="BZ27" s="26"/>
      <c r="CA27" s="26"/>
      <c r="CB27" s="26"/>
      <c r="CC27" s="26"/>
      <c r="CD27" s="26"/>
      <c r="CE27" s="26"/>
      <c r="CF27" s="26"/>
      <c r="CG27" s="26"/>
      <c r="CH27" s="26"/>
      <c r="CI27" s="26"/>
      <c r="CJ27" s="26"/>
      <c r="CK27" s="26"/>
      <c r="CL27" s="26"/>
      <c r="CM27" s="26"/>
      <c r="CN27" s="26"/>
      <c r="CO27" s="26"/>
      <c r="CP27" s="26"/>
      <c r="CQ27" s="26"/>
      <c r="CR27" s="26"/>
      <c r="CS27" s="26"/>
      <c r="CT27" s="26"/>
      <c r="CU27" s="26"/>
      <c r="CV27" s="26"/>
      <c r="CW27" s="26"/>
      <c r="CX27" s="26"/>
      <c r="CY27" s="26"/>
      <c r="CZ27" s="26"/>
      <c r="DA27" s="26"/>
      <c r="DB27" s="26"/>
      <c r="DC27" s="26"/>
      <c r="DD27" s="26"/>
      <c r="DE27" s="26"/>
      <c r="DF27" s="26"/>
      <c r="DG27" s="26"/>
      <c r="DH27" s="26"/>
      <c r="DI27" s="26"/>
      <c r="DJ27" s="26"/>
      <c r="DK27" s="26"/>
      <c r="DL27" s="26"/>
      <c r="DM27" s="26"/>
      <c r="DN27" s="26"/>
      <c r="DO27" s="26"/>
      <c r="DP27" s="26"/>
      <c r="DQ27" s="26"/>
      <c r="DR27" s="26"/>
      <c r="DS27" s="26"/>
      <c r="DT27" s="26"/>
      <c r="DU27" s="26"/>
      <c r="DV27" s="26"/>
      <c r="DW27" s="26"/>
      <c r="DX27" s="26"/>
      <c r="DY27" s="26"/>
      <c r="DZ27" s="26"/>
      <c r="EA27" s="26"/>
      <c r="EB27" s="26"/>
      <c r="EC27" s="26"/>
      <c r="ED27" s="26"/>
      <c r="EE27" s="26"/>
      <c r="EF27" s="26"/>
      <c r="EG27" s="26"/>
      <c r="EH27" s="26"/>
      <c r="EI27" s="26"/>
      <c r="EJ27" s="26"/>
      <c r="EK27" s="26"/>
      <c r="EL27" s="26"/>
      <c r="EM27" s="26"/>
      <c r="EN27" s="26"/>
      <c r="EO27" s="26"/>
      <c r="EP27" s="26"/>
      <c r="EQ27" s="26"/>
      <c r="ER27" s="26"/>
      <c r="ES27" s="26"/>
      <c r="ET27" s="26"/>
      <c r="EU27" s="26"/>
      <c r="EV27" s="26"/>
      <c r="EW27" s="26"/>
      <c r="EX27" s="26"/>
      <c r="EY27" s="26"/>
      <c r="EZ27" s="26"/>
      <c r="FA27" s="26"/>
    </row>
    <row r="28" spans="1:157" s="6" customFormat="1" x14ac:dyDescent="0.2">
      <c r="A28" s="98" t="s">
        <v>49</v>
      </c>
      <c r="B28" s="17" t="s">
        <v>50</v>
      </c>
      <c r="C28" s="18">
        <f t="shared" ref="C28:F28" si="7">C29+C35+C51+C36+C37+C38+C39+C40+C41+C42+C43+C44+C45+C46+C47+C48+C49+C50</f>
        <v>483532000</v>
      </c>
      <c r="D28" s="18">
        <f t="shared" si="7"/>
        <v>239561000</v>
      </c>
      <c r="E28" s="18">
        <f t="shared" si="7"/>
        <v>233576639</v>
      </c>
      <c r="F28" s="18">
        <f t="shared" si="7"/>
        <v>35330483</v>
      </c>
      <c r="G28" s="4"/>
      <c r="H28" s="4"/>
      <c r="I28" s="4"/>
      <c r="J28" s="4"/>
      <c r="K28" s="4"/>
      <c r="L28" s="4"/>
      <c r="M28" s="4"/>
      <c r="N28" s="4"/>
      <c r="O28" s="4"/>
      <c r="P28" s="4"/>
      <c r="Q28" s="4"/>
      <c r="R28" s="4"/>
      <c r="S28" s="4"/>
      <c r="T28" s="4"/>
      <c r="U28" s="4"/>
      <c r="V28" s="4"/>
      <c r="W28" s="4"/>
      <c r="X28" s="4"/>
      <c r="Y28" s="4"/>
      <c r="Z28" s="4"/>
      <c r="AA28" s="4"/>
      <c r="AB28" s="4"/>
      <c r="AC28" s="4"/>
      <c r="AD28" s="4"/>
      <c r="AE28" s="4"/>
      <c r="AF28" s="4"/>
      <c r="AG28" s="4"/>
      <c r="AH28" s="4"/>
      <c r="AI28" s="4"/>
      <c r="AJ28" s="4"/>
      <c r="AK28" s="4"/>
      <c r="AL28" s="4"/>
      <c r="AM28" s="4"/>
      <c r="AN28" s="4"/>
      <c r="AO28" s="4"/>
      <c r="AP28" s="4"/>
      <c r="AQ28" s="4"/>
      <c r="AR28" s="4"/>
      <c r="AS28" s="4"/>
      <c r="AT28" s="4"/>
      <c r="AU28" s="4"/>
      <c r="AV28" s="4"/>
      <c r="AW28" s="4"/>
      <c r="AX28" s="4"/>
      <c r="AY28" s="4"/>
      <c r="AZ28" s="4"/>
      <c r="BA28" s="4"/>
      <c r="BB28" s="4"/>
      <c r="BC28" s="4"/>
      <c r="BD28" s="4"/>
      <c r="BE28" s="4"/>
      <c r="BF28" s="4"/>
      <c r="BG28" s="4"/>
      <c r="BH28" s="4"/>
      <c r="BI28" s="4"/>
      <c r="BJ28" s="4"/>
      <c r="BK28" s="4"/>
      <c r="BL28" s="4"/>
      <c r="BM28" s="4"/>
      <c r="BN28" s="4"/>
      <c r="BO28" s="4"/>
      <c r="BP28" s="4"/>
      <c r="BQ28" s="4"/>
      <c r="BR28" s="4"/>
      <c r="BS28" s="4"/>
      <c r="BT28" s="4"/>
      <c r="BU28" s="4"/>
      <c r="BV28" s="4"/>
      <c r="BW28" s="4"/>
      <c r="BX28" s="4"/>
      <c r="BY28" s="4"/>
      <c r="BZ28" s="4"/>
      <c r="CA28" s="4"/>
      <c r="CB28" s="4"/>
      <c r="CC28" s="4"/>
      <c r="CD28" s="4"/>
      <c r="CE28" s="4"/>
      <c r="CF28" s="4"/>
      <c r="CG28" s="4"/>
      <c r="CH28" s="4"/>
      <c r="CI28" s="4"/>
      <c r="CJ28" s="4"/>
      <c r="CK28" s="4"/>
      <c r="CL28" s="4"/>
      <c r="CM28" s="4"/>
      <c r="CN28" s="4"/>
      <c r="CO28" s="4"/>
      <c r="CP28" s="4"/>
      <c r="CQ28" s="4"/>
      <c r="CR28" s="4"/>
      <c r="CS28" s="4"/>
      <c r="CT28" s="4"/>
      <c r="CU28" s="4"/>
      <c r="CV28" s="4"/>
      <c r="CW28" s="4"/>
      <c r="CX28" s="4"/>
      <c r="CY28" s="4"/>
      <c r="CZ28" s="4"/>
      <c r="DA28" s="4"/>
      <c r="DB28" s="4"/>
      <c r="DC28" s="4"/>
      <c r="DD28" s="4"/>
      <c r="DE28" s="4"/>
      <c r="DF28" s="4"/>
      <c r="DG28" s="4"/>
      <c r="DH28" s="4"/>
      <c r="DI28" s="4"/>
      <c r="DJ28" s="4"/>
      <c r="DK28" s="4"/>
      <c r="DL28" s="4"/>
      <c r="DM28" s="4"/>
      <c r="DN28" s="4"/>
      <c r="DO28" s="4"/>
      <c r="DP28" s="4"/>
      <c r="DQ28" s="4"/>
      <c r="DR28" s="4"/>
      <c r="DS28" s="4"/>
      <c r="DT28" s="4"/>
      <c r="DU28" s="4"/>
      <c r="DV28" s="4"/>
      <c r="DW28" s="4"/>
      <c r="DX28" s="4"/>
      <c r="DY28" s="4"/>
      <c r="DZ28" s="4"/>
      <c r="EA28" s="4"/>
      <c r="EB28" s="4"/>
      <c r="EC28" s="4"/>
      <c r="ED28" s="4"/>
      <c r="EE28" s="4"/>
      <c r="EF28" s="4"/>
      <c r="EG28" s="4"/>
      <c r="EH28" s="4"/>
      <c r="EI28" s="4"/>
      <c r="EJ28" s="4"/>
      <c r="EK28" s="4"/>
      <c r="EL28" s="4"/>
      <c r="EM28" s="4"/>
      <c r="EN28" s="4"/>
      <c r="EO28" s="4"/>
      <c r="EP28" s="4"/>
      <c r="EQ28" s="4"/>
      <c r="ER28" s="4"/>
      <c r="ES28" s="4"/>
      <c r="ET28" s="4"/>
      <c r="EU28" s="4"/>
      <c r="EV28" s="4"/>
      <c r="EW28" s="4"/>
      <c r="EX28" s="4"/>
      <c r="EY28" s="4"/>
      <c r="EZ28" s="26"/>
      <c r="FA28" s="26"/>
    </row>
    <row r="29" spans="1:157" s="6" customFormat="1" ht="25.5" x14ac:dyDescent="0.2">
      <c r="A29" s="98" t="s">
        <v>51</v>
      </c>
      <c r="B29" s="17" t="s">
        <v>52</v>
      </c>
      <c r="C29" s="18">
        <f t="shared" ref="C29:F29" si="8">C30+C31+C32+C33+C34</f>
        <v>465574000</v>
      </c>
      <c r="D29" s="18">
        <f t="shared" si="8"/>
        <v>228232000</v>
      </c>
      <c r="E29" s="18">
        <f t="shared" si="8"/>
        <v>219067105</v>
      </c>
      <c r="F29" s="18">
        <f t="shared" si="8"/>
        <v>33305431</v>
      </c>
      <c r="G29" s="4"/>
      <c r="H29" s="4"/>
      <c r="I29" s="4"/>
      <c r="J29" s="4"/>
      <c r="K29" s="4"/>
      <c r="L29" s="4"/>
      <c r="M29" s="4"/>
      <c r="N29" s="4"/>
      <c r="O29" s="4"/>
      <c r="P29" s="4"/>
      <c r="Q29" s="4"/>
      <c r="R29" s="4"/>
      <c r="S29" s="4"/>
      <c r="T29" s="4"/>
      <c r="U29" s="4"/>
      <c r="V29" s="4"/>
      <c r="W29" s="4"/>
      <c r="X29" s="4"/>
      <c r="Y29" s="4"/>
      <c r="Z29" s="4"/>
      <c r="AA29" s="4"/>
      <c r="AB29" s="4"/>
      <c r="AC29" s="4"/>
      <c r="AD29" s="4"/>
      <c r="AE29" s="4"/>
      <c r="AF29" s="4"/>
      <c r="AG29" s="4"/>
      <c r="AH29" s="4"/>
      <c r="AI29" s="4"/>
      <c r="AJ29" s="4"/>
      <c r="AK29" s="4"/>
      <c r="AL29" s="4"/>
      <c r="AM29" s="4"/>
      <c r="AN29" s="4"/>
      <c r="AO29" s="4"/>
      <c r="AP29" s="4"/>
      <c r="AQ29" s="4"/>
      <c r="AR29" s="4"/>
      <c r="AS29" s="4"/>
      <c r="AT29" s="4"/>
      <c r="AU29" s="4"/>
      <c r="AV29" s="4"/>
      <c r="AW29" s="4"/>
      <c r="AX29" s="4"/>
      <c r="AY29" s="4"/>
      <c r="AZ29" s="4"/>
      <c r="BA29" s="4"/>
      <c r="BB29" s="4"/>
      <c r="BC29" s="4"/>
      <c r="BD29" s="4"/>
      <c r="BE29" s="4"/>
      <c r="BF29" s="4"/>
      <c r="BG29" s="4"/>
      <c r="BH29" s="4"/>
      <c r="BI29" s="4"/>
      <c r="BJ29" s="4"/>
      <c r="BK29" s="4"/>
      <c r="BL29" s="4"/>
      <c r="BM29" s="4"/>
      <c r="BN29" s="4"/>
      <c r="BO29" s="4"/>
      <c r="BP29" s="4"/>
      <c r="BQ29" s="4"/>
      <c r="BR29" s="4"/>
      <c r="BS29" s="4"/>
      <c r="BT29" s="4"/>
      <c r="BU29" s="4"/>
      <c r="BV29" s="4"/>
      <c r="BW29" s="4"/>
      <c r="BX29" s="4"/>
      <c r="BY29" s="4"/>
      <c r="BZ29" s="4"/>
      <c r="CA29" s="4"/>
      <c r="CB29" s="4"/>
      <c r="CC29" s="4"/>
      <c r="CD29" s="4"/>
      <c r="CE29" s="4"/>
      <c r="CF29" s="4"/>
      <c r="CG29" s="4"/>
      <c r="CH29" s="4"/>
      <c r="CI29" s="4"/>
      <c r="CJ29" s="4"/>
      <c r="CK29" s="4"/>
      <c r="CL29" s="4"/>
      <c r="CM29" s="4"/>
      <c r="CN29" s="4"/>
      <c r="CO29" s="4"/>
      <c r="CP29" s="4"/>
      <c r="CQ29" s="4"/>
      <c r="CR29" s="4"/>
      <c r="CS29" s="4"/>
      <c r="CT29" s="4"/>
      <c r="CU29" s="4"/>
      <c r="CV29" s="4"/>
      <c r="CW29" s="4"/>
      <c r="CX29" s="4"/>
      <c r="CY29" s="4"/>
      <c r="CZ29" s="4"/>
      <c r="DA29" s="4"/>
      <c r="DB29" s="4"/>
      <c r="DC29" s="4"/>
      <c r="DD29" s="4"/>
      <c r="DE29" s="4"/>
      <c r="DF29" s="4"/>
      <c r="DG29" s="4"/>
      <c r="DH29" s="4"/>
      <c r="DI29" s="4"/>
      <c r="DJ29" s="4"/>
      <c r="DK29" s="4"/>
      <c r="DL29" s="4"/>
      <c r="DM29" s="4"/>
      <c r="DN29" s="4"/>
      <c r="DO29" s="4"/>
      <c r="DP29" s="4"/>
      <c r="DQ29" s="4"/>
      <c r="DR29" s="4"/>
      <c r="DS29" s="4"/>
      <c r="DT29" s="4"/>
      <c r="DU29" s="4"/>
      <c r="DV29" s="4"/>
      <c r="DW29" s="4"/>
      <c r="DX29" s="4"/>
      <c r="DY29" s="4"/>
      <c r="DZ29" s="4"/>
      <c r="EA29" s="4"/>
      <c r="EB29" s="4"/>
      <c r="EC29" s="4"/>
      <c r="ED29" s="4"/>
      <c r="EE29" s="4"/>
      <c r="EF29" s="4"/>
      <c r="EG29" s="4"/>
      <c r="EH29" s="4"/>
      <c r="EI29" s="4"/>
      <c r="EJ29" s="4"/>
      <c r="EK29" s="4"/>
      <c r="EL29" s="4"/>
      <c r="EM29" s="4"/>
      <c r="EN29" s="4"/>
      <c r="EO29" s="4"/>
      <c r="EP29" s="4"/>
      <c r="EQ29" s="4"/>
      <c r="ER29" s="4"/>
      <c r="ES29" s="4"/>
      <c r="ET29" s="4"/>
      <c r="EU29" s="4"/>
      <c r="EV29" s="4"/>
      <c r="EW29" s="4"/>
      <c r="EX29" s="4"/>
      <c r="EY29" s="4"/>
      <c r="EZ29" s="26"/>
      <c r="FA29" s="26"/>
    </row>
    <row r="30" spans="1:157" s="6" customFormat="1" ht="25.5" x14ac:dyDescent="0.2">
      <c r="A30" s="99" t="s">
        <v>53</v>
      </c>
      <c r="B30" s="19" t="s">
        <v>54</v>
      </c>
      <c r="C30" s="131">
        <v>465574000</v>
      </c>
      <c r="D30" s="131">
        <v>228232000</v>
      </c>
      <c r="E30" s="20">
        <v>218275628</v>
      </c>
      <c r="F30" s="20">
        <v>33313171</v>
      </c>
      <c r="G30" s="26"/>
      <c r="H30" s="26"/>
      <c r="I30" s="26"/>
      <c r="J30" s="26"/>
      <c r="K30" s="26"/>
      <c r="L30" s="26"/>
      <c r="M30" s="26"/>
      <c r="N30" s="26"/>
      <c r="O30" s="26"/>
      <c r="P30" s="26"/>
      <c r="Q30" s="26"/>
      <c r="R30" s="26"/>
      <c r="S30" s="26"/>
      <c r="T30" s="26"/>
      <c r="U30" s="26"/>
      <c r="V30" s="26"/>
      <c r="W30" s="26"/>
      <c r="X30" s="26"/>
      <c r="Y30" s="26"/>
      <c r="Z30" s="26"/>
      <c r="AA30" s="26"/>
      <c r="AB30" s="26"/>
      <c r="AC30" s="26"/>
      <c r="AD30" s="26"/>
      <c r="AE30" s="26"/>
      <c r="AF30" s="26"/>
      <c r="AG30" s="26"/>
      <c r="AH30" s="26"/>
      <c r="AI30" s="26"/>
      <c r="AJ30" s="26"/>
      <c r="AK30" s="26"/>
      <c r="AL30" s="26"/>
      <c r="AM30" s="26"/>
      <c r="AN30" s="26"/>
      <c r="AO30" s="26"/>
      <c r="AP30" s="26"/>
      <c r="AQ30" s="26"/>
      <c r="AR30" s="26"/>
      <c r="AS30" s="26"/>
      <c r="AT30" s="26"/>
      <c r="AU30" s="26"/>
      <c r="AV30" s="26"/>
      <c r="AW30" s="26"/>
      <c r="AX30" s="26"/>
      <c r="AY30" s="26"/>
      <c r="AZ30" s="26"/>
      <c r="BA30" s="26"/>
      <c r="BB30" s="26"/>
      <c r="BC30" s="26"/>
      <c r="BD30" s="26"/>
      <c r="BE30" s="26"/>
      <c r="BF30" s="26"/>
      <c r="BG30" s="26"/>
      <c r="BH30" s="26"/>
      <c r="BI30" s="26"/>
      <c r="BJ30" s="26"/>
      <c r="BK30" s="26"/>
      <c r="BL30" s="26"/>
      <c r="BM30" s="26"/>
      <c r="BN30" s="26"/>
      <c r="BO30" s="26"/>
      <c r="BP30" s="26"/>
      <c r="BQ30" s="26"/>
      <c r="BR30" s="26"/>
      <c r="BS30" s="26"/>
      <c r="BT30" s="26"/>
      <c r="BU30" s="26"/>
      <c r="BV30" s="26"/>
      <c r="BW30" s="26"/>
      <c r="BX30" s="26"/>
      <c r="BY30" s="26"/>
      <c r="BZ30" s="26"/>
      <c r="CA30" s="26"/>
      <c r="CB30" s="26"/>
      <c r="CC30" s="26"/>
      <c r="CD30" s="26"/>
      <c r="CE30" s="26"/>
      <c r="CF30" s="26"/>
      <c r="CG30" s="26"/>
      <c r="CH30" s="26"/>
      <c r="CI30" s="26"/>
      <c r="CJ30" s="26"/>
      <c r="CK30" s="26"/>
      <c r="CL30" s="26"/>
      <c r="CM30" s="26"/>
      <c r="CN30" s="26"/>
      <c r="CO30" s="26"/>
      <c r="CP30" s="26"/>
      <c r="CQ30" s="26"/>
      <c r="CR30" s="26"/>
      <c r="CS30" s="26"/>
      <c r="CT30" s="26"/>
      <c r="CU30" s="26"/>
      <c r="CV30" s="26"/>
      <c r="CW30" s="26"/>
      <c r="CX30" s="26"/>
      <c r="CY30" s="26"/>
      <c r="CZ30" s="26"/>
      <c r="DA30" s="26"/>
      <c r="DB30" s="26"/>
      <c r="DC30" s="26"/>
      <c r="DD30" s="26"/>
      <c r="DE30" s="26"/>
      <c r="DF30" s="26"/>
      <c r="DG30" s="26"/>
      <c r="DH30" s="26"/>
      <c r="DI30" s="26"/>
      <c r="DJ30" s="26"/>
      <c r="DK30" s="26"/>
      <c r="DL30" s="26"/>
      <c r="DM30" s="26"/>
      <c r="DN30" s="26"/>
      <c r="DO30" s="26"/>
      <c r="DP30" s="26"/>
      <c r="DQ30" s="26"/>
      <c r="DR30" s="26"/>
      <c r="DS30" s="26"/>
      <c r="DT30" s="26"/>
      <c r="DU30" s="26"/>
      <c r="DV30" s="26"/>
      <c r="DW30" s="26"/>
      <c r="DX30" s="26"/>
      <c r="DY30" s="26"/>
      <c r="DZ30" s="26"/>
      <c r="EA30" s="26"/>
      <c r="EB30" s="26"/>
      <c r="EC30" s="26"/>
      <c r="ED30" s="26"/>
      <c r="EE30" s="26"/>
      <c r="EF30" s="26"/>
      <c r="EG30" s="26"/>
      <c r="EH30" s="26"/>
      <c r="EI30" s="26"/>
      <c r="EJ30" s="26"/>
      <c r="EK30" s="26"/>
      <c r="EL30" s="26"/>
      <c r="EM30" s="26"/>
      <c r="EN30" s="26"/>
      <c r="EO30" s="26"/>
      <c r="EP30" s="26"/>
      <c r="EQ30" s="26"/>
      <c r="ER30" s="26"/>
      <c r="ES30" s="26"/>
      <c r="ET30" s="26"/>
      <c r="EU30" s="26"/>
      <c r="EV30" s="26"/>
      <c r="EW30" s="26"/>
      <c r="EX30" s="26"/>
      <c r="EY30" s="26"/>
      <c r="EZ30" s="26"/>
      <c r="FA30" s="26"/>
    </row>
    <row r="31" spans="1:157" s="6" customFormat="1" ht="38.25" x14ac:dyDescent="0.2">
      <c r="A31" s="99" t="s">
        <v>55</v>
      </c>
      <c r="B31" s="102" t="s">
        <v>56</v>
      </c>
      <c r="C31" s="131">
        <v>0</v>
      </c>
      <c r="D31" s="131">
        <v>0</v>
      </c>
      <c r="E31" s="20">
        <v>96464</v>
      </c>
      <c r="F31" s="20">
        <v>-7740</v>
      </c>
      <c r="G31" s="26"/>
      <c r="H31" s="26"/>
      <c r="I31" s="26"/>
      <c r="J31" s="26"/>
      <c r="K31" s="26"/>
      <c r="L31" s="26"/>
      <c r="M31" s="26"/>
      <c r="N31" s="26"/>
      <c r="O31" s="26"/>
      <c r="P31" s="26"/>
      <c r="Q31" s="26"/>
      <c r="R31" s="26"/>
      <c r="S31" s="26"/>
      <c r="T31" s="26"/>
      <c r="U31" s="26"/>
      <c r="V31" s="26"/>
      <c r="W31" s="26"/>
      <c r="X31" s="26"/>
      <c r="Y31" s="26"/>
      <c r="Z31" s="26"/>
      <c r="AA31" s="26"/>
      <c r="AB31" s="26"/>
      <c r="AC31" s="26"/>
      <c r="AD31" s="26"/>
      <c r="AE31" s="26"/>
      <c r="AF31" s="26"/>
      <c r="AG31" s="26"/>
      <c r="AH31" s="26"/>
      <c r="AI31" s="26"/>
      <c r="AJ31" s="26"/>
      <c r="AK31" s="26"/>
      <c r="AL31" s="26"/>
      <c r="AM31" s="26"/>
      <c r="AN31" s="26"/>
      <c r="AO31" s="26"/>
      <c r="AP31" s="26"/>
      <c r="AQ31" s="26"/>
      <c r="AR31" s="26"/>
      <c r="AS31" s="26"/>
      <c r="AT31" s="26"/>
      <c r="AU31" s="26"/>
      <c r="AV31" s="26"/>
      <c r="AW31" s="26"/>
      <c r="AX31" s="26"/>
      <c r="AY31" s="26"/>
      <c r="AZ31" s="26"/>
      <c r="BA31" s="26"/>
      <c r="BB31" s="26"/>
      <c r="BC31" s="26"/>
      <c r="BD31" s="26"/>
      <c r="BE31" s="26"/>
      <c r="BF31" s="26"/>
      <c r="BG31" s="26"/>
      <c r="BH31" s="26"/>
      <c r="BI31" s="26"/>
      <c r="BJ31" s="26"/>
      <c r="BK31" s="26"/>
      <c r="BL31" s="26"/>
      <c r="BM31" s="26"/>
      <c r="BN31" s="26"/>
      <c r="BO31" s="26"/>
      <c r="BP31" s="26"/>
      <c r="BQ31" s="26"/>
      <c r="BR31" s="26"/>
      <c r="BS31" s="26"/>
      <c r="BT31" s="26"/>
      <c r="BU31" s="26"/>
      <c r="BV31" s="26"/>
      <c r="BW31" s="26"/>
      <c r="BX31" s="26"/>
      <c r="BY31" s="26"/>
      <c r="BZ31" s="26"/>
      <c r="CA31" s="26"/>
      <c r="CB31" s="26"/>
      <c r="CC31" s="26"/>
      <c r="CD31" s="26"/>
      <c r="CE31" s="26"/>
      <c r="CF31" s="26"/>
      <c r="CG31" s="26"/>
      <c r="CH31" s="26"/>
      <c r="CI31" s="26"/>
      <c r="CJ31" s="26"/>
      <c r="CK31" s="26"/>
      <c r="CL31" s="26"/>
      <c r="CM31" s="26"/>
      <c r="CN31" s="26"/>
      <c r="CO31" s="26"/>
      <c r="CP31" s="26"/>
      <c r="CQ31" s="26"/>
      <c r="CR31" s="26"/>
      <c r="CS31" s="26"/>
      <c r="CT31" s="26"/>
      <c r="CU31" s="26"/>
      <c r="CV31" s="26"/>
      <c r="CW31" s="26"/>
      <c r="CX31" s="26"/>
      <c r="CY31" s="26"/>
      <c r="CZ31" s="26"/>
      <c r="DA31" s="26"/>
      <c r="DB31" s="26"/>
      <c r="DC31" s="26"/>
      <c r="DD31" s="26"/>
      <c r="DE31" s="26"/>
      <c r="DF31" s="26"/>
      <c r="DG31" s="26"/>
      <c r="DH31" s="26"/>
      <c r="DI31" s="26"/>
      <c r="DJ31" s="26"/>
      <c r="DK31" s="26"/>
      <c r="DL31" s="26"/>
      <c r="DM31" s="26"/>
      <c r="DN31" s="26"/>
      <c r="DO31" s="26"/>
      <c r="DP31" s="26"/>
      <c r="DQ31" s="26"/>
      <c r="DR31" s="26"/>
      <c r="DS31" s="26"/>
      <c r="DT31" s="26"/>
      <c r="DU31" s="26"/>
      <c r="DV31" s="26"/>
      <c r="DW31" s="26"/>
      <c r="DX31" s="26"/>
      <c r="DY31" s="26"/>
      <c r="DZ31" s="26"/>
      <c r="EA31" s="26"/>
      <c r="EB31" s="26"/>
      <c r="EC31" s="26"/>
      <c r="ED31" s="26"/>
      <c r="EE31" s="26"/>
      <c r="EF31" s="26"/>
      <c r="EG31" s="26"/>
      <c r="EH31" s="26"/>
      <c r="EI31" s="26"/>
      <c r="EJ31" s="26"/>
      <c r="EK31" s="26"/>
      <c r="EL31" s="26"/>
      <c r="EM31" s="26"/>
      <c r="EN31" s="26"/>
      <c r="EO31" s="26"/>
      <c r="EP31" s="26"/>
      <c r="EQ31" s="26"/>
      <c r="ER31" s="26"/>
      <c r="ES31" s="26"/>
      <c r="ET31" s="26"/>
      <c r="EU31" s="26"/>
      <c r="EV31" s="26"/>
      <c r="EW31" s="26"/>
      <c r="EX31" s="26"/>
      <c r="EY31" s="26"/>
      <c r="EZ31" s="26"/>
      <c r="FA31" s="26"/>
    </row>
    <row r="32" spans="1:157" s="6" customFormat="1" ht="27.75" customHeight="1" x14ac:dyDescent="0.2">
      <c r="A32" s="99" t="s">
        <v>57</v>
      </c>
      <c r="B32" s="19" t="s">
        <v>58</v>
      </c>
      <c r="C32" s="131">
        <v>0</v>
      </c>
      <c r="D32" s="131">
        <v>0</v>
      </c>
      <c r="E32" s="20">
        <v>0</v>
      </c>
      <c r="F32" s="20">
        <v>0</v>
      </c>
      <c r="G32" s="26"/>
      <c r="H32" s="26"/>
      <c r="I32" s="26"/>
      <c r="J32" s="26"/>
      <c r="K32" s="26"/>
      <c r="L32" s="26"/>
      <c r="M32" s="26"/>
      <c r="N32" s="26"/>
      <c r="O32" s="26"/>
      <c r="P32" s="26"/>
      <c r="Q32" s="26"/>
      <c r="R32" s="26"/>
      <c r="S32" s="26"/>
      <c r="T32" s="26"/>
      <c r="U32" s="26"/>
      <c r="V32" s="26"/>
      <c r="W32" s="26"/>
      <c r="X32" s="26"/>
      <c r="Y32" s="26"/>
      <c r="Z32" s="26"/>
      <c r="AA32" s="26"/>
      <c r="AB32" s="26"/>
      <c r="AC32" s="26"/>
      <c r="AD32" s="26"/>
      <c r="AE32" s="26"/>
      <c r="AF32" s="26"/>
      <c r="AG32" s="26"/>
      <c r="AH32" s="26"/>
      <c r="AI32" s="26"/>
      <c r="AJ32" s="26"/>
      <c r="AK32" s="26"/>
      <c r="AL32" s="26"/>
      <c r="AM32" s="26"/>
      <c r="AN32" s="26"/>
      <c r="AO32" s="26"/>
      <c r="AP32" s="26"/>
      <c r="AQ32" s="26"/>
      <c r="AR32" s="26"/>
      <c r="AS32" s="26"/>
      <c r="AT32" s="26"/>
      <c r="AU32" s="26"/>
      <c r="AV32" s="26"/>
      <c r="AW32" s="26"/>
      <c r="AX32" s="26"/>
      <c r="AY32" s="26"/>
      <c r="AZ32" s="26"/>
      <c r="BA32" s="26"/>
      <c r="BB32" s="26"/>
      <c r="BC32" s="26"/>
      <c r="BD32" s="26"/>
      <c r="BE32" s="26"/>
      <c r="BF32" s="26"/>
      <c r="BG32" s="26"/>
      <c r="BH32" s="26"/>
      <c r="BI32" s="26"/>
      <c r="BJ32" s="26"/>
      <c r="BK32" s="26"/>
      <c r="BL32" s="26"/>
      <c r="BM32" s="26"/>
      <c r="BN32" s="26"/>
      <c r="BO32" s="26"/>
      <c r="BP32" s="26"/>
      <c r="BQ32" s="26"/>
      <c r="BR32" s="26"/>
      <c r="BS32" s="26"/>
      <c r="BT32" s="26"/>
      <c r="BU32" s="26"/>
      <c r="BV32" s="26"/>
      <c r="BW32" s="26"/>
      <c r="BX32" s="26"/>
      <c r="BY32" s="26"/>
      <c r="BZ32" s="26"/>
      <c r="CA32" s="26"/>
      <c r="CB32" s="26"/>
      <c r="CC32" s="26"/>
      <c r="CD32" s="26"/>
      <c r="CE32" s="26"/>
      <c r="CF32" s="26"/>
      <c r="CG32" s="26"/>
      <c r="CH32" s="26"/>
      <c r="CI32" s="26"/>
      <c r="CJ32" s="26"/>
      <c r="CK32" s="26"/>
      <c r="CL32" s="26"/>
      <c r="CM32" s="26"/>
      <c r="CN32" s="26"/>
      <c r="CO32" s="26"/>
      <c r="CP32" s="26"/>
      <c r="CQ32" s="26"/>
      <c r="CR32" s="26"/>
      <c r="CS32" s="26"/>
      <c r="CT32" s="26"/>
      <c r="CU32" s="26"/>
      <c r="CV32" s="26"/>
      <c r="CW32" s="26"/>
      <c r="CX32" s="26"/>
      <c r="CY32" s="26"/>
      <c r="CZ32" s="26"/>
      <c r="DA32" s="26"/>
      <c r="DB32" s="26"/>
      <c r="DC32" s="26"/>
      <c r="DD32" s="26"/>
      <c r="DE32" s="26"/>
      <c r="DF32" s="26"/>
      <c r="DG32" s="26"/>
      <c r="DH32" s="26"/>
      <c r="DI32" s="26"/>
      <c r="DJ32" s="26"/>
      <c r="DK32" s="26"/>
      <c r="DL32" s="26"/>
      <c r="DM32" s="26"/>
      <c r="DN32" s="26"/>
      <c r="DO32" s="26"/>
      <c r="DP32" s="26"/>
      <c r="DQ32" s="26"/>
      <c r="DR32" s="26"/>
      <c r="DS32" s="26"/>
      <c r="DT32" s="26"/>
      <c r="DU32" s="26"/>
      <c r="DV32" s="26"/>
      <c r="DW32" s="26"/>
      <c r="DX32" s="26"/>
      <c r="DY32" s="26"/>
      <c r="DZ32" s="26"/>
      <c r="EA32" s="26"/>
      <c r="EB32" s="26"/>
      <c r="EC32" s="26"/>
      <c r="ED32" s="26"/>
      <c r="EE32" s="26"/>
      <c r="EF32" s="26"/>
      <c r="EG32" s="26"/>
      <c r="EH32" s="26"/>
      <c r="EI32" s="26"/>
      <c r="EJ32" s="26"/>
      <c r="EK32" s="26"/>
      <c r="EL32" s="26"/>
      <c r="EM32" s="26"/>
      <c r="EN32" s="26"/>
      <c r="EO32" s="26"/>
      <c r="EP32" s="26"/>
      <c r="EQ32" s="26"/>
      <c r="ER32" s="26"/>
      <c r="ES32" s="26"/>
      <c r="ET32" s="26"/>
      <c r="EU32" s="26"/>
      <c r="EV32" s="26"/>
      <c r="EW32" s="26"/>
      <c r="EX32" s="26"/>
      <c r="EY32" s="26"/>
      <c r="EZ32" s="26"/>
      <c r="FA32" s="26"/>
    </row>
    <row r="33" spans="1:157" s="6" customFormat="1" x14ac:dyDescent="0.2">
      <c r="A33" s="99" t="s">
        <v>59</v>
      </c>
      <c r="B33" s="19" t="s">
        <v>60</v>
      </c>
      <c r="C33" s="131">
        <v>0</v>
      </c>
      <c r="D33" s="131">
        <v>0</v>
      </c>
      <c r="E33" s="20">
        <v>695013</v>
      </c>
      <c r="F33" s="20">
        <v>0</v>
      </c>
      <c r="G33" s="26"/>
      <c r="H33" s="26"/>
      <c r="I33" s="26"/>
      <c r="J33" s="26"/>
      <c r="K33" s="26"/>
      <c r="L33" s="26"/>
      <c r="M33" s="26"/>
      <c r="N33" s="26"/>
      <c r="O33" s="26"/>
      <c r="P33" s="26"/>
      <c r="Q33" s="26"/>
      <c r="R33" s="26"/>
      <c r="S33" s="26"/>
      <c r="T33" s="26"/>
      <c r="U33" s="26"/>
      <c r="V33" s="26"/>
      <c r="W33" s="26"/>
      <c r="X33" s="26"/>
      <c r="Y33" s="26"/>
      <c r="Z33" s="26"/>
      <c r="AA33" s="26"/>
      <c r="AB33" s="26"/>
      <c r="AC33" s="26"/>
      <c r="AD33" s="26"/>
      <c r="AE33" s="26"/>
      <c r="AF33" s="26"/>
      <c r="AG33" s="26"/>
      <c r="AH33" s="26"/>
      <c r="AI33" s="26"/>
      <c r="AJ33" s="26"/>
      <c r="AK33" s="26"/>
      <c r="AL33" s="26"/>
      <c r="AM33" s="26"/>
      <c r="AN33" s="26"/>
      <c r="AO33" s="26"/>
      <c r="AP33" s="26"/>
      <c r="AQ33" s="26"/>
      <c r="AR33" s="26"/>
      <c r="AS33" s="26"/>
      <c r="AT33" s="26"/>
      <c r="AU33" s="26"/>
      <c r="AV33" s="26"/>
      <c r="AW33" s="26"/>
      <c r="AX33" s="26"/>
      <c r="AY33" s="26"/>
      <c r="AZ33" s="26"/>
      <c r="BA33" s="26"/>
      <c r="BB33" s="26"/>
      <c r="BC33" s="26"/>
      <c r="BD33" s="26"/>
      <c r="BE33" s="26"/>
      <c r="BF33" s="26"/>
      <c r="BG33" s="26"/>
      <c r="BH33" s="26"/>
      <c r="BI33" s="26"/>
      <c r="BJ33" s="26"/>
      <c r="BK33" s="26"/>
      <c r="BL33" s="26"/>
      <c r="BM33" s="26"/>
      <c r="BN33" s="26"/>
      <c r="BO33" s="26"/>
      <c r="BP33" s="26"/>
      <c r="BQ33" s="26"/>
      <c r="BR33" s="26"/>
      <c r="BS33" s="26"/>
      <c r="BT33" s="26"/>
      <c r="BU33" s="26"/>
      <c r="BV33" s="26"/>
      <c r="BW33" s="26"/>
      <c r="BX33" s="26"/>
      <c r="BY33" s="26"/>
      <c r="BZ33" s="26"/>
      <c r="CA33" s="26"/>
      <c r="CB33" s="26"/>
      <c r="CC33" s="26"/>
      <c r="CD33" s="26"/>
      <c r="CE33" s="26"/>
      <c r="CF33" s="26"/>
      <c r="CG33" s="26"/>
      <c r="CH33" s="26"/>
      <c r="CI33" s="26"/>
      <c r="CJ33" s="26"/>
      <c r="CK33" s="26"/>
      <c r="CL33" s="26"/>
      <c r="CM33" s="26"/>
      <c r="CN33" s="26"/>
      <c r="CO33" s="26"/>
      <c r="CP33" s="26"/>
      <c r="CQ33" s="26"/>
      <c r="CR33" s="26"/>
      <c r="CS33" s="26"/>
      <c r="CT33" s="26"/>
      <c r="CU33" s="26"/>
      <c r="CV33" s="26"/>
      <c r="CW33" s="26"/>
      <c r="CX33" s="26"/>
      <c r="CY33" s="26"/>
      <c r="CZ33" s="26"/>
      <c r="DA33" s="26"/>
      <c r="DB33" s="26"/>
      <c r="DC33" s="26"/>
      <c r="DD33" s="26"/>
      <c r="DE33" s="26"/>
      <c r="DF33" s="26"/>
      <c r="DG33" s="26"/>
      <c r="DH33" s="26"/>
      <c r="DI33" s="26"/>
      <c r="DJ33" s="26"/>
      <c r="DK33" s="26"/>
      <c r="DL33" s="26"/>
      <c r="DM33" s="26"/>
      <c r="DN33" s="26"/>
      <c r="DO33" s="26"/>
      <c r="DP33" s="26"/>
      <c r="DQ33" s="26"/>
      <c r="DR33" s="26"/>
      <c r="DS33" s="26"/>
      <c r="DT33" s="26"/>
      <c r="DU33" s="26"/>
      <c r="DV33" s="26"/>
      <c r="DW33" s="26"/>
      <c r="DX33" s="26"/>
      <c r="DY33" s="26"/>
      <c r="DZ33" s="26"/>
      <c r="EA33" s="26"/>
      <c r="EB33" s="26"/>
      <c r="EC33" s="26"/>
      <c r="ED33" s="26"/>
      <c r="EE33" s="26"/>
      <c r="EF33" s="26"/>
      <c r="EG33" s="26"/>
      <c r="EH33" s="26"/>
      <c r="EI33" s="26"/>
      <c r="EJ33" s="26"/>
      <c r="EK33" s="26"/>
      <c r="EL33" s="26"/>
      <c r="EM33" s="26"/>
      <c r="EN33" s="26"/>
      <c r="EO33" s="26"/>
      <c r="EP33" s="26"/>
      <c r="EQ33" s="26"/>
      <c r="ER33" s="26"/>
      <c r="ES33" s="26"/>
      <c r="ET33" s="26"/>
      <c r="EU33" s="26"/>
      <c r="EV33" s="26"/>
      <c r="EW33" s="26"/>
      <c r="EX33" s="26"/>
      <c r="EY33" s="26"/>
      <c r="EZ33" s="26"/>
      <c r="FA33" s="26"/>
    </row>
    <row r="34" spans="1:157" s="6" customFormat="1" x14ac:dyDescent="0.2">
      <c r="A34" s="99" t="s">
        <v>61</v>
      </c>
      <c r="B34" s="19" t="s">
        <v>62</v>
      </c>
      <c r="C34" s="131">
        <v>0</v>
      </c>
      <c r="D34" s="131">
        <v>0</v>
      </c>
      <c r="E34" s="20">
        <v>0</v>
      </c>
      <c r="F34" s="20">
        <v>0</v>
      </c>
      <c r="G34" s="26"/>
      <c r="H34" s="26"/>
      <c r="I34" s="26"/>
      <c r="J34" s="26"/>
      <c r="K34" s="26"/>
      <c r="L34" s="26"/>
      <c r="M34" s="26"/>
      <c r="N34" s="26"/>
      <c r="O34" s="26"/>
      <c r="P34" s="26"/>
      <c r="Q34" s="26"/>
      <c r="R34" s="26"/>
      <c r="S34" s="26"/>
      <c r="T34" s="26"/>
      <c r="U34" s="26"/>
      <c r="V34" s="26"/>
      <c r="W34" s="26"/>
      <c r="X34" s="26"/>
      <c r="Y34" s="26"/>
      <c r="Z34" s="26"/>
      <c r="AA34" s="26"/>
      <c r="AB34" s="26"/>
      <c r="AC34" s="26"/>
      <c r="AD34" s="26"/>
      <c r="AE34" s="26"/>
      <c r="AF34" s="26"/>
      <c r="AG34" s="26"/>
      <c r="AH34" s="26"/>
      <c r="AI34" s="26"/>
      <c r="AJ34" s="26"/>
      <c r="AK34" s="26"/>
      <c r="AL34" s="26"/>
      <c r="AM34" s="26"/>
      <c r="AN34" s="26"/>
      <c r="AO34" s="26"/>
      <c r="AP34" s="26"/>
      <c r="AQ34" s="26"/>
      <c r="AR34" s="26"/>
      <c r="AS34" s="26"/>
      <c r="AT34" s="26"/>
      <c r="AU34" s="26"/>
      <c r="AV34" s="26"/>
      <c r="AW34" s="26"/>
      <c r="AX34" s="26"/>
      <c r="AY34" s="26"/>
      <c r="AZ34" s="26"/>
      <c r="BA34" s="26"/>
      <c r="BB34" s="26"/>
      <c r="BC34" s="26"/>
      <c r="BD34" s="26"/>
      <c r="BE34" s="26"/>
      <c r="BF34" s="26"/>
      <c r="BG34" s="26"/>
      <c r="BH34" s="26"/>
      <c r="BI34" s="26"/>
      <c r="BJ34" s="26"/>
      <c r="BK34" s="26"/>
      <c r="BL34" s="26"/>
      <c r="BM34" s="26"/>
      <c r="BN34" s="26"/>
      <c r="BO34" s="26"/>
      <c r="BP34" s="26"/>
      <c r="BQ34" s="26"/>
      <c r="BR34" s="26"/>
      <c r="BS34" s="26"/>
      <c r="BT34" s="26"/>
      <c r="BU34" s="26"/>
      <c r="BV34" s="26"/>
      <c r="BW34" s="26"/>
      <c r="BX34" s="26"/>
      <c r="BY34" s="26"/>
      <c r="BZ34" s="26"/>
      <c r="CA34" s="26"/>
      <c r="CB34" s="26"/>
      <c r="CC34" s="26"/>
      <c r="CD34" s="26"/>
      <c r="CE34" s="26"/>
      <c r="CF34" s="26"/>
      <c r="CG34" s="26"/>
      <c r="CH34" s="26"/>
      <c r="CI34" s="26"/>
      <c r="CJ34" s="26"/>
      <c r="CK34" s="26"/>
      <c r="CL34" s="26"/>
      <c r="CM34" s="26"/>
      <c r="CN34" s="26"/>
      <c r="CO34" s="26"/>
      <c r="CP34" s="26"/>
      <c r="CQ34" s="26"/>
      <c r="CR34" s="26"/>
      <c r="CS34" s="26"/>
      <c r="CT34" s="26"/>
      <c r="CU34" s="26"/>
      <c r="CV34" s="26"/>
      <c r="CW34" s="26"/>
      <c r="CX34" s="26"/>
      <c r="CY34" s="26"/>
      <c r="CZ34" s="26"/>
      <c r="DA34" s="26"/>
      <c r="DB34" s="26"/>
      <c r="DC34" s="26"/>
      <c r="DD34" s="26"/>
      <c r="DE34" s="26"/>
      <c r="DF34" s="26"/>
      <c r="DG34" s="26"/>
      <c r="DH34" s="26"/>
      <c r="DI34" s="26"/>
      <c r="DJ34" s="26"/>
      <c r="DK34" s="26"/>
      <c r="DL34" s="26"/>
      <c r="DM34" s="26"/>
      <c r="DN34" s="26"/>
      <c r="DO34" s="26"/>
      <c r="DP34" s="26"/>
      <c r="DQ34" s="26"/>
      <c r="DR34" s="26"/>
      <c r="DS34" s="26"/>
      <c r="DT34" s="26"/>
      <c r="DU34" s="26"/>
      <c r="DV34" s="26"/>
      <c r="DW34" s="26"/>
      <c r="DX34" s="26"/>
      <c r="DY34" s="26"/>
      <c r="DZ34" s="26"/>
      <c r="EA34" s="26"/>
      <c r="EB34" s="26"/>
      <c r="EC34" s="26"/>
      <c r="ED34" s="26"/>
      <c r="EE34" s="26"/>
      <c r="EF34" s="26"/>
      <c r="EG34" s="26"/>
      <c r="EH34" s="26"/>
      <c r="EI34" s="26"/>
      <c r="EJ34" s="26"/>
      <c r="EK34" s="26"/>
      <c r="EL34" s="26"/>
      <c r="EM34" s="26"/>
      <c r="EN34" s="26"/>
      <c r="EO34" s="26"/>
      <c r="EP34" s="26"/>
      <c r="EQ34" s="26"/>
      <c r="ER34" s="26"/>
      <c r="ES34" s="26"/>
      <c r="ET34" s="26"/>
      <c r="EU34" s="26"/>
      <c r="EV34" s="26"/>
      <c r="EW34" s="26"/>
      <c r="EX34" s="26"/>
      <c r="EY34" s="26"/>
      <c r="EZ34" s="26"/>
      <c r="FA34" s="26"/>
    </row>
    <row r="35" spans="1:157" s="6" customFormat="1" x14ac:dyDescent="0.2">
      <c r="A35" s="99" t="s">
        <v>63</v>
      </c>
      <c r="B35" s="19" t="s">
        <v>64</v>
      </c>
      <c r="C35" s="131">
        <v>0</v>
      </c>
      <c r="D35" s="131">
        <v>0</v>
      </c>
      <c r="E35" s="20">
        <v>0</v>
      </c>
      <c r="F35" s="20">
        <v>0</v>
      </c>
      <c r="G35" s="26"/>
      <c r="H35" s="26"/>
      <c r="I35" s="26"/>
      <c r="J35" s="26"/>
      <c r="K35" s="26"/>
      <c r="L35" s="26"/>
      <c r="M35" s="26"/>
      <c r="N35" s="26"/>
      <c r="O35" s="26"/>
      <c r="P35" s="26"/>
      <c r="Q35" s="26"/>
      <c r="R35" s="26"/>
      <c r="S35" s="26"/>
      <c r="T35" s="26"/>
      <c r="U35" s="26"/>
      <c r="V35" s="26"/>
      <c r="W35" s="26"/>
      <c r="X35" s="26"/>
      <c r="Y35" s="26"/>
      <c r="Z35" s="26"/>
      <c r="AA35" s="26"/>
      <c r="AB35" s="26"/>
      <c r="AC35" s="26"/>
      <c r="AD35" s="26"/>
      <c r="AE35" s="26"/>
      <c r="AF35" s="26"/>
      <c r="AG35" s="26"/>
      <c r="AH35" s="26"/>
      <c r="AI35" s="26"/>
      <c r="AJ35" s="26"/>
      <c r="AK35" s="26"/>
      <c r="AL35" s="26"/>
      <c r="AM35" s="26"/>
      <c r="AN35" s="26"/>
      <c r="AO35" s="26"/>
      <c r="AP35" s="26"/>
      <c r="AQ35" s="26"/>
      <c r="AR35" s="26"/>
      <c r="AS35" s="26"/>
      <c r="AT35" s="26"/>
      <c r="AU35" s="26"/>
      <c r="AV35" s="26"/>
      <c r="AW35" s="26"/>
      <c r="AX35" s="26"/>
      <c r="AY35" s="26"/>
      <c r="AZ35" s="26"/>
      <c r="BA35" s="26"/>
      <c r="BB35" s="26"/>
      <c r="BC35" s="26"/>
      <c r="BD35" s="26"/>
      <c r="BE35" s="26"/>
      <c r="BF35" s="26"/>
      <c r="BG35" s="26"/>
      <c r="BH35" s="26"/>
      <c r="BI35" s="26"/>
      <c r="BJ35" s="26"/>
      <c r="BK35" s="26"/>
      <c r="BL35" s="26"/>
      <c r="BM35" s="26"/>
      <c r="BN35" s="26"/>
      <c r="BO35" s="26"/>
      <c r="BP35" s="26"/>
      <c r="BQ35" s="26"/>
      <c r="BR35" s="26"/>
      <c r="BS35" s="26"/>
      <c r="BT35" s="26"/>
      <c r="BU35" s="26"/>
      <c r="BV35" s="26"/>
      <c r="BW35" s="26"/>
      <c r="BX35" s="26"/>
      <c r="BY35" s="26"/>
      <c r="BZ35" s="26"/>
      <c r="CA35" s="26"/>
      <c r="CB35" s="26"/>
      <c r="CC35" s="26"/>
      <c r="CD35" s="26"/>
      <c r="CE35" s="26"/>
      <c r="CF35" s="26"/>
      <c r="CG35" s="26"/>
      <c r="CH35" s="26"/>
      <c r="CI35" s="26"/>
      <c r="CJ35" s="26"/>
      <c r="CK35" s="26"/>
      <c r="CL35" s="26"/>
      <c r="CM35" s="26"/>
      <c r="CN35" s="26"/>
      <c r="CO35" s="26"/>
      <c r="CP35" s="26"/>
      <c r="CQ35" s="26"/>
      <c r="CR35" s="26"/>
      <c r="CS35" s="26"/>
      <c r="CT35" s="26"/>
      <c r="CU35" s="26"/>
      <c r="CV35" s="26"/>
      <c r="CW35" s="26"/>
      <c r="CX35" s="26"/>
      <c r="CY35" s="26"/>
      <c r="CZ35" s="26"/>
      <c r="DA35" s="26"/>
      <c r="DB35" s="26"/>
      <c r="DC35" s="26"/>
      <c r="DD35" s="26"/>
      <c r="DE35" s="26"/>
      <c r="DF35" s="26"/>
      <c r="DG35" s="26"/>
      <c r="DH35" s="26"/>
      <c r="DI35" s="26"/>
      <c r="DJ35" s="26"/>
      <c r="DK35" s="26"/>
      <c r="DL35" s="26"/>
      <c r="DM35" s="26"/>
      <c r="DN35" s="26"/>
      <c r="DO35" s="26"/>
      <c r="DP35" s="26"/>
      <c r="DQ35" s="26"/>
      <c r="DR35" s="26"/>
      <c r="DS35" s="26"/>
      <c r="DT35" s="26"/>
      <c r="DU35" s="26"/>
      <c r="DV35" s="26"/>
      <c r="DW35" s="26"/>
      <c r="DX35" s="26"/>
      <c r="DY35" s="26"/>
      <c r="DZ35" s="26"/>
      <c r="EA35" s="26"/>
      <c r="EB35" s="26"/>
      <c r="EC35" s="26"/>
      <c r="ED35" s="26"/>
      <c r="EE35" s="26"/>
      <c r="EF35" s="26"/>
      <c r="EG35" s="26"/>
      <c r="EH35" s="26"/>
      <c r="EI35" s="26"/>
      <c r="EJ35" s="26"/>
      <c r="EK35" s="26"/>
      <c r="EL35" s="26"/>
      <c r="EM35" s="26"/>
      <c r="EN35" s="26"/>
      <c r="EO35" s="26"/>
      <c r="EP35" s="26"/>
      <c r="EQ35" s="26"/>
      <c r="ER35" s="26"/>
      <c r="ES35" s="26"/>
      <c r="ET35" s="26"/>
      <c r="EU35" s="26"/>
      <c r="EV35" s="26"/>
      <c r="EW35" s="26"/>
      <c r="EX35" s="26"/>
      <c r="EY35" s="26"/>
      <c r="EZ35" s="26"/>
      <c r="FA35" s="26"/>
    </row>
    <row r="36" spans="1:157" s="6" customFormat="1" ht="25.5" x14ac:dyDescent="0.2">
      <c r="A36" s="99" t="s">
        <v>65</v>
      </c>
      <c r="B36" s="103" t="s">
        <v>66</v>
      </c>
      <c r="C36" s="131">
        <v>0</v>
      </c>
      <c r="D36" s="131">
        <v>0</v>
      </c>
      <c r="E36" s="20">
        <v>0</v>
      </c>
      <c r="F36" s="20">
        <v>0</v>
      </c>
      <c r="G36" s="26"/>
      <c r="H36" s="26"/>
      <c r="I36" s="26"/>
      <c r="J36" s="26"/>
      <c r="K36" s="26"/>
      <c r="L36" s="26"/>
      <c r="M36" s="26"/>
      <c r="N36" s="26"/>
      <c r="O36" s="26"/>
      <c r="P36" s="26"/>
      <c r="Q36" s="26"/>
      <c r="R36" s="26"/>
      <c r="S36" s="26"/>
      <c r="T36" s="26"/>
      <c r="U36" s="26"/>
      <c r="V36" s="26"/>
      <c r="W36" s="26"/>
      <c r="X36" s="26"/>
      <c r="Y36" s="26"/>
      <c r="Z36" s="26"/>
      <c r="AA36" s="26"/>
      <c r="AB36" s="26"/>
      <c r="AC36" s="26"/>
      <c r="AD36" s="26"/>
      <c r="AE36" s="26"/>
      <c r="AF36" s="26"/>
      <c r="AG36" s="26"/>
      <c r="AH36" s="26"/>
      <c r="AI36" s="26"/>
      <c r="AJ36" s="26"/>
      <c r="AK36" s="26"/>
      <c r="AL36" s="26"/>
      <c r="AM36" s="26"/>
      <c r="AN36" s="26"/>
      <c r="AO36" s="26"/>
      <c r="AP36" s="26"/>
      <c r="AQ36" s="26"/>
      <c r="AR36" s="26"/>
      <c r="AS36" s="26"/>
      <c r="AT36" s="26"/>
      <c r="AU36" s="26"/>
      <c r="AV36" s="26"/>
      <c r="AW36" s="26"/>
      <c r="AX36" s="26"/>
      <c r="AY36" s="26"/>
      <c r="AZ36" s="26"/>
      <c r="BA36" s="26"/>
      <c r="BB36" s="26"/>
      <c r="BC36" s="26"/>
      <c r="BD36" s="26"/>
      <c r="BE36" s="26"/>
      <c r="BF36" s="26"/>
      <c r="BG36" s="26"/>
      <c r="BH36" s="26"/>
      <c r="BI36" s="26"/>
      <c r="BJ36" s="26"/>
      <c r="BK36" s="26"/>
      <c r="BL36" s="26"/>
      <c r="BM36" s="26"/>
      <c r="BN36" s="26"/>
      <c r="BO36" s="26"/>
      <c r="BP36" s="26"/>
      <c r="BQ36" s="26"/>
      <c r="BR36" s="26"/>
      <c r="BS36" s="26"/>
      <c r="BT36" s="26"/>
      <c r="BU36" s="26"/>
      <c r="BV36" s="26"/>
      <c r="BW36" s="26"/>
      <c r="BX36" s="26"/>
      <c r="BY36" s="26"/>
      <c r="BZ36" s="26"/>
      <c r="CA36" s="26"/>
      <c r="CB36" s="26"/>
      <c r="CC36" s="26"/>
      <c r="CD36" s="26"/>
      <c r="CE36" s="26"/>
      <c r="CF36" s="26"/>
      <c r="CG36" s="26"/>
      <c r="CH36" s="26"/>
      <c r="CI36" s="26"/>
      <c r="CJ36" s="26"/>
      <c r="CK36" s="26"/>
      <c r="CL36" s="26"/>
      <c r="CM36" s="26"/>
      <c r="CN36" s="26"/>
      <c r="CO36" s="26"/>
      <c r="CP36" s="26"/>
      <c r="CQ36" s="26"/>
      <c r="CR36" s="26"/>
      <c r="CS36" s="26"/>
      <c r="CT36" s="26"/>
      <c r="CU36" s="26"/>
      <c r="CV36" s="26"/>
      <c r="CW36" s="26"/>
      <c r="CX36" s="26"/>
      <c r="CY36" s="26"/>
      <c r="CZ36" s="26"/>
      <c r="DA36" s="26"/>
      <c r="DB36" s="26"/>
      <c r="DC36" s="26"/>
      <c r="DD36" s="26"/>
      <c r="DE36" s="26"/>
      <c r="DF36" s="26"/>
      <c r="DG36" s="26"/>
      <c r="DH36" s="26"/>
      <c r="DI36" s="26"/>
      <c r="DJ36" s="26"/>
      <c r="DK36" s="26"/>
      <c r="DL36" s="26"/>
      <c r="DM36" s="26"/>
      <c r="DN36" s="26"/>
      <c r="DO36" s="26"/>
      <c r="DP36" s="26"/>
      <c r="DQ36" s="26"/>
      <c r="DR36" s="26"/>
      <c r="DS36" s="26"/>
      <c r="DT36" s="26"/>
      <c r="DU36" s="26"/>
      <c r="DV36" s="26"/>
      <c r="DW36" s="26"/>
      <c r="DX36" s="26"/>
      <c r="DY36" s="26"/>
      <c r="DZ36" s="26"/>
      <c r="EA36" s="26"/>
      <c r="EB36" s="26"/>
      <c r="EC36" s="26"/>
      <c r="ED36" s="26"/>
      <c r="EE36" s="26"/>
      <c r="EF36" s="26"/>
      <c r="EG36" s="26"/>
      <c r="EH36" s="26"/>
      <c r="EI36" s="26"/>
      <c r="EJ36" s="26"/>
      <c r="EK36" s="26"/>
      <c r="EL36" s="26"/>
      <c r="EM36" s="26"/>
      <c r="EN36" s="26"/>
      <c r="EO36" s="26"/>
      <c r="EP36" s="26"/>
      <c r="EQ36" s="26"/>
      <c r="ER36" s="26"/>
      <c r="ES36" s="26"/>
      <c r="ET36" s="26"/>
      <c r="EU36" s="26"/>
      <c r="EV36" s="26"/>
      <c r="EW36" s="26"/>
      <c r="EX36" s="26"/>
      <c r="EY36" s="26"/>
      <c r="EZ36" s="26"/>
      <c r="FA36" s="26"/>
    </row>
    <row r="37" spans="1:157" s="6" customFormat="1" ht="38.25" x14ac:dyDescent="0.2">
      <c r="A37" s="99" t="s">
        <v>67</v>
      </c>
      <c r="B37" s="19" t="s">
        <v>68</v>
      </c>
      <c r="C37" s="131">
        <v>8000</v>
      </c>
      <c r="D37" s="131">
        <v>4000</v>
      </c>
      <c r="E37" s="20">
        <v>3634</v>
      </c>
      <c r="F37" s="20">
        <v>0</v>
      </c>
      <c r="G37" s="26"/>
      <c r="H37" s="26"/>
      <c r="I37" s="26"/>
      <c r="J37" s="26"/>
      <c r="K37" s="26"/>
      <c r="L37" s="26"/>
      <c r="M37" s="26"/>
      <c r="N37" s="26"/>
      <c r="O37" s="26"/>
      <c r="P37" s="26"/>
      <c r="Q37" s="26"/>
      <c r="R37" s="26"/>
      <c r="S37" s="26"/>
      <c r="T37" s="26"/>
      <c r="U37" s="26"/>
      <c r="V37" s="26"/>
      <c r="W37" s="26"/>
      <c r="X37" s="26"/>
      <c r="Y37" s="26"/>
      <c r="Z37" s="26"/>
      <c r="AA37" s="26"/>
      <c r="AB37" s="26"/>
      <c r="AC37" s="26"/>
      <c r="AD37" s="26"/>
      <c r="AE37" s="26"/>
      <c r="AF37" s="26"/>
      <c r="AG37" s="26"/>
      <c r="AH37" s="26"/>
      <c r="AI37" s="26"/>
      <c r="AJ37" s="26"/>
      <c r="AK37" s="26"/>
      <c r="AL37" s="26"/>
      <c r="AM37" s="26"/>
      <c r="AN37" s="26"/>
      <c r="AO37" s="26"/>
      <c r="AP37" s="26"/>
      <c r="AQ37" s="26"/>
      <c r="AR37" s="26"/>
      <c r="AS37" s="26"/>
      <c r="AT37" s="26"/>
      <c r="AU37" s="26"/>
      <c r="AV37" s="26"/>
      <c r="AW37" s="26"/>
      <c r="AX37" s="26"/>
      <c r="AY37" s="26"/>
      <c r="AZ37" s="26"/>
      <c r="BA37" s="26"/>
      <c r="BB37" s="26"/>
      <c r="BC37" s="26"/>
      <c r="BD37" s="26"/>
      <c r="BE37" s="26"/>
      <c r="BF37" s="26"/>
      <c r="BG37" s="26"/>
      <c r="BH37" s="26"/>
      <c r="BI37" s="26"/>
      <c r="BJ37" s="26"/>
      <c r="BK37" s="26"/>
      <c r="BL37" s="26"/>
      <c r="BM37" s="26"/>
      <c r="BN37" s="26"/>
      <c r="BO37" s="26"/>
      <c r="BP37" s="26"/>
      <c r="BQ37" s="26"/>
      <c r="BR37" s="26"/>
      <c r="BS37" s="26"/>
      <c r="BT37" s="26"/>
      <c r="BU37" s="26"/>
      <c r="BV37" s="26"/>
      <c r="BW37" s="26"/>
      <c r="BX37" s="26"/>
      <c r="BY37" s="26"/>
      <c r="BZ37" s="26"/>
      <c r="CA37" s="26"/>
      <c r="CB37" s="26"/>
      <c r="CC37" s="26"/>
      <c r="CD37" s="26"/>
      <c r="CE37" s="26"/>
      <c r="CF37" s="26"/>
      <c r="CG37" s="26"/>
      <c r="CH37" s="26"/>
      <c r="CI37" s="26"/>
      <c r="CJ37" s="26"/>
      <c r="CK37" s="26"/>
      <c r="CL37" s="26"/>
      <c r="CM37" s="26"/>
      <c r="CN37" s="26"/>
      <c r="CO37" s="26"/>
      <c r="CP37" s="26"/>
      <c r="CQ37" s="26"/>
      <c r="CR37" s="26"/>
      <c r="CS37" s="26"/>
      <c r="CT37" s="26"/>
      <c r="CU37" s="26"/>
      <c r="CV37" s="26"/>
      <c r="CW37" s="26"/>
      <c r="CX37" s="26"/>
      <c r="CY37" s="26"/>
      <c r="CZ37" s="26"/>
      <c r="DA37" s="26"/>
      <c r="DB37" s="26"/>
      <c r="DC37" s="26"/>
      <c r="DD37" s="26"/>
      <c r="DE37" s="26"/>
      <c r="DF37" s="26"/>
      <c r="DG37" s="26"/>
      <c r="DH37" s="26"/>
      <c r="DI37" s="26"/>
      <c r="DJ37" s="26"/>
      <c r="DK37" s="26"/>
      <c r="DL37" s="26"/>
      <c r="DM37" s="26"/>
      <c r="DN37" s="26"/>
      <c r="DO37" s="26"/>
      <c r="DP37" s="26"/>
      <c r="DQ37" s="26"/>
      <c r="DR37" s="26"/>
      <c r="DS37" s="26"/>
      <c r="DT37" s="26"/>
      <c r="DU37" s="26"/>
      <c r="DV37" s="26"/>
      <c r="DW37" s="26"/>
      <c r="DX37" s="26"/>
      <c r="DY37" s="26"/>
      <c r="DZ37" s="26"/>
      <c r="EA37" s="26"/>
      <c r="EB37" s="26"/>
      <c r="EC37" s="26"/>
      <c r="ED37" s="26"/>
      <c r="EE37" s="26"/>
      <c r="EF37" s="26"/>
      <c r="EG37" s="26"/>
      <c r="EH37" s="26"/>
      <c r="EI37" s="26"/>
      <c r="EJ37" s="26"/>
      <c r="EK37" s="26"/>
      <c r="EL37" s="26"/>
      <c r="EM37" s="26"/>
      <c r="EN37" s="26"/>
      <c r="EO37" s="26"/>
      <c r="EP37" s="26"/>
      <c r="EQ37" s="26"/>
      <c r="ER37" s="26"/>
      <c r="ES37" s="26"/>
      <c r="ET37" s="26"/>
      <c r="EU37" s="26"/>
      <c r="EV37" s="26"/>
      <c r="EW37" s="26"/>
      <c r="EX37" s="26"/>
      <c r="EY37" s="26"/>
      <c r="EZ37" s="26"/>
      <c r="FA37" s="26"/>
    </row>
    <row r="38" spans="1:157" s="6" customFormat="1" ht="51" x14ac:dyDescent="0.2">
      <c r="A38" s="99" t="s">
        <v>69</v>
      </c>
      <c r="B38" s="19" t="s">
        <v>70</v>
      </c>
      <c r="C38" s="131">
        <v>0</v>
      </c>
      <c r="D38" s="131">
        <v>0</v>
      </c>
      <c r="E38" s="20">
        <v>146</v>
      </c>
      <c r="F38" s="20">
        <v>50</v>
      </c>
      <c r="G38" s="26"/>
      <c r="H38" s="26"/>
      <c r="I38" s="26"/>
      <c r="J38" s="26"/>
      <c r="K38" s="26"/>
      <c r="L38" s="26"/>
      <c r="M38" s="26"/>
      <c r="N38" s="26"/>
      <c r="O38" s="26"/>
      <c r="P38" s="26"/>
      <c r="Q38" s="26"/>
      <c r="R38" s="26"/>
      <c r="S38" s="26"/>
      <c r="T38" s="26"/>
      <c r="U38" s="26"/>
      <c r="V38" s="26"/>
      <c r="W38" s="26"/>
      <c r="X38" s="26"/>
      <c r="Y38" s="26"/>
      <c r="Z38" s="26"/>
      <c r="AA38" s="26"/>
      <c r="AB38" s="26"/>
      <c r="AC38" s="26"/>
      <c r="AD38" s="26"/>
      <c r="AE38" s="26"/>
      <c r="AF38" s="26"/>
      <c r="AG38" s="26"/>
      <c r="AH38" s="26"/>
      <c r="AI38" s="26"/>
      <c r="AJ38" s="26"/>
      <c r="AK38" s="26"/>
      <c r="AL38" s="26"/>
      <c r="AM38" s="26"/>
      <c r="AN38" s="26"/>
      <c r="AO38" s="26"/>
      <c r="AP38" s="26"/>
      <c r="AQ38" s="26"/>
      <c r="AR38" s="26"/>
      <c r="AS38" s="26"/>
      <c r="AT38" s="26"/>
      <c r="AU38" s="26"/>
      <c r="AV38" s="26"/>
      <c r="AW38" s="26"/>
      <c r="AX38" s="26"/>
      <c r="AY38" s="26"/>
      <c r="AZ38" s="26"/>
      <c r="BA38" s="26"/>
      <c r="BB38" s="26"/>
      <c r="BC38" s="26"/>
      <c r="BD38" s="26"/>
      <c r="BE38" s="26"/>
      <c r="BF38" s="26"/>
      <c r="BG38" s="26"/>
      <c r="BH38" s="26"/>
      <c r="BI38" s="26"/>
      <c r="BJ38" s="26"/>
      <c r="BK38" s="26"/>
      <c r="BL38" s="26"/>
      <c r="BM38" s="26"/>
      <c r="BN38" s="26"/>
      <c r="BO38" s="26"/>
      <c r="BP38" s="26"/>
      <c r="BQ38" s="26"/>
      <c r="BR38" s="26"/>
      <c r="BS38" s="26"/>
      <c r="BT38" s="26"/>
      <c r="BU38" s="26"/>
      <c r="BV38" s="26"/>
      <c r="BW38" s="26"/>
      <c r="BX38" s="26"/>
      <c r="BY38" s="26"/>
      <c r="BZ38" s="26"/>
      <c r="CA38" s="26"/>
      <c r="CB38" s="26"/>
      <c r="CC38" s="26"/>
      <c r="CD38" s="26"/>
      <c r="CE38" s="26"/>
      <c r="CF38" s="26"/>
      <c r="CG38" s="26"/>
      <c r="CH38" s="26"/>
      <c r="CI38" s="26"/>
      <c r="CJ38" s="26"/>
      <c r="CK38" s="26"/>
      <c r="CL38" s="26"/>
      <c r="CM38" s="26"/>
      <c r="CN38" s="26"/>
      <c r="CO38" s="26"/>
      <c r="CP38" s="26"/>
      <c r="CQ38" s="26"/>
      <c r="CR38" s="26"/>
      <c r="CS38" s="26"/>
      <c r="CT38" s="26"/>
      <c r="CU38" s="26"/>
      <c r="CV38" s="26"/>
      <c r="CW38" s="26"/>
      <c r="CX38" s="26"/>
      <c r="CY38" s="26"/>
      <c r="CZ38" s="26"/>
      <c r="DA38" s="26"/>
      <c r="DB38" s="26"/>
      <c r="DC38" s="26"/>
      <c r="DD38" s="26"/>
      <c r="DE38" s="26"/>
      <c r="DF38" s="26"/>
      <c r="DG38" s="26"/>
      <c r="DH38" s="26"/>
      <c r="DI38" s="26"/>
      <c r="DJ38" s="26"/>
      <c r="DK38" s="26"/>
      <c r="DL38" s="26"/>
      <c r="DM38" s="26"/>
      <c r="DN38" s="26"/>
      <c r="DO38" s="26"/>
      <c r="DP38" s="26"/>
      <c r="DQ38" s="26"/>
      <c r="DR38" s="26"/>
      <c r="DS38" s="26"/>
      <c r="DT38" s="26"/>
      <c r="DU38" s="26"/>
      <c r="DV38" s="26"/>
      <c r="DW38" s="26"/>
      <c r="DX38" s="26"/>
      <c r="DY38" s="26"/>
      <c r="DZ38" s="26"/>
      <c r="EA38" s="26"/>
      <c r="EB38" s="26"/>
      <c r="EC38" s="26"/>
      <c r="ED38" s="26"/>
      <c r="EE38" s="26"/>
      <c r="EF38" s="26"/>
      <c r="EG38" s="26"/>
      <c r="EH38" s="26"/>
      <c r="EI38" s="26"/>
      <c r="EJ38" s="26"/>
      <c r="EK38" s="26"/>
      <c r="EL38" s="26"/>
      <c r="EM38" s="26"/>
      <c r="EN38" s="26"/>
      <c r="EO38" s="26"/>
      <c r="EP38" s="26"/>
      <c r="EQ38" s="26"/>
      <c r="ER38" s="26"/>
      <c r="ES38" s="26"/>
      <c r="ET38" s="26"/>
      <c r="EU38" s="26"/>
      <c r="EV38" s="26"/>
      <c r="EW38" s="26"/>
      <c r="EX38" s="26"/>
      <c r="EY38" s="26"/>
      <c r="EZ38" s="26"/>
      <c r="FA38" s="26"/>
    </row>
    <row r="39" spans="1:157" s="6" customFormat="1" ht="38.25" x14ac:dyDescent="0.2">
      <c r="A39" s="99" t="s">
        <v>71</v>
      </c>
      <c r="B39" s="19" t="s">
        <v>72</v>
      </c>
      <c r="C39" s="131">
        <v>0</v>
      </c>
      <c r="D39" s="131">
        <v>0</v>
      </c>
      <c r="E39" s="20">
        <v>0</v>
      </c>
      <c r="F39" s="20">
        <v>0</v>
      </c>
      <c r="G39" s="26"/>
      <c r="H39" s="26"/>
      <c r="I39" s="26"/>
      <c r="J39" s="26"/>
      <c r="K39" s="26"/>
      <c r="L39" s="26"/>
      <c r="M39" s="26"/>
      <c r="N39" s="26"/>
      <c r="O39" s="26"/>
      <c r="P39" s="26"/>
      <c r="Q39" s="26"/>
      <c r="R39" s="26"/>
      <c r="S39" s="26"/>
      <c r="T39" s="26"/>
      <c r="U39" s="26"/>
      <c r="V39" s="26"/>
      <c r="W39" s="26"/>
      <c r="X39" s="26"/>
      <c r="Y39" s="26"/>
      <c r="Z39" s="26"/>
      <c r="AA39" s="26"/>
      <c r="AB39" s="26"/>
      <c r="AC39" s="26"/>
      <c r="AD39" s="26"/>
      <c r="AE39" s="26"/>
      <c r="AF39" s="26"/>
      <c r="AG39" s="26"/>
      <c r="AH39" s="26"/>
      <c r="AI39" s="26"/>
      <c r="AJ39" s="26"/>
      <c r="AK39" s="26"/>
      <c r="AL39" s="26"/>
      <c r="AM39" s="26"/>
      <c r="AN39" s="26"/>
      <c r="AO39" s="26"/>
      <c r="AP39" s="26"/>
      <c r="AQ39" s="26"/>
      <c r="AR39" s="26"/>
      <c r="AS39" s="26"/>
      <c r="AT39" s="26"/>
      <c r="AU39" s="26"/>
      <c r="AV39" s="26"/>
      <c r="AW39" s="26"/>
      <c r="AX39" s="26"/>
      <c r="AY39" s="26"/>
      <c r="AZ39" s="26"/>
      <c r="BA39" s="26"/>
      <c r="BB39" s="26"/>
      <c r="BC39" s="26"/>
      <c r="BD39" s="26"/>
      <c r="BE39" s="26"/>
      <c r="BF39" s="26"/>
      <c r="BG39" s="26"/>
      <c r="BH39" s="26"/>
      <c r="BI39" s="26"/>
      <c r="BJ39" s="26"/>
      <c r="BK39" s="26"/>
      <c r="BL39" s="26"/>
      <c r="BM39" s="26"/>
      <c r="BN39" s="26"/>
      <c r="BO39" s="26"/>
      <c r="BP39" s="26"/>
      <c r="BQ39" s="26"/>
      <c r="BR39" s="26"/>
      <c r="BS39" s="26"/>
      <c r="BT39" s="26"/>
      <c r="BU39" s="26"/>
      <c r="BV39" s="26"/>
      <c r="BW39" s="26"/>
      <c r="BX39" s="26"/>
      <c r="BY39" s="26"/>
      <c r="BZ39" s="26"/>
      <c r="CA39" s="26"/>
      <c r="CB39" s="26"/>
      <c r="CC39" s="26"/>
      <c r="CD39" s="26"/>
      <c r="CE39" s="26"/>
      <c r="CF39" s="26"/>
      <c r="CG39" s="26"/>
      <c r="CH39" s="26"/>
      <c r="CI39" s="26"/>
      <c r="CJ39" s="26"/>
      <c r="CK39" s="26"/>
      <c r="CL39" s="26"/>
      <c r="CM39" s="26"/>
      <c r="CN39" s="26"/>
      <c r="CO39" s="26"/>
      <c r="CP39" s="26"/>
      <c r="CQ39" s="26"/>
      <c r="CR39" s="26"/>
      <c r="CS39" s="26"/>
      <c r="CT39" s="26"/>
      <c r="CU39" s="26"/>
      <c r="CV39" s="26"/>
      <c r="CW39" s="26"/>
      <c r="CX39" s="26"/>
      <c r="CY39" s="26"/>
      <c r="CZ39" s="26"/>
      <c r="DA39" s="26"/>
      <c r="DB39" s="26"/>
      <c r="DC39" s="26"/>
      <c r="DD39" s="26"/>
      <c r="DE39" s="26"/>
      <c r="DF39" s="26"/>
      <c r="DG39" s="26"/>
      <c r="DH39" s="26"/>
      <c r="DI39" s="26"/>
      <c r="DJ39" s="26"/>
      <c r="DK39" s="26"/>
      <c r="DL39" s="26"/>
      <c r="DM39" s="26"/>
      <c r="DN39" s="26"/>
      <c r="DO39" s="26"/>
      <c r="DP39" s="26"/>
      <c r="DQ39" s="26"/>
      <c r="DR39" s="26"/>
      <c r="DS39" s="26"/>
      <c r="DT39" s="26"/>
      <c r="DU39" s="26"/>
      <c r="DV39" s="26"/>
      <c r="DW39" s="26"/>
      <c r="DX39" s="26"/>
      <c r="DY39" s="26"/>
      <c r="DZ39" s="26"/>
      <c r="EA39" s="26"/>
      <c r="EB39" s="26"/>
      <c r="EC39" s="26"/>
      <c r="ED39" s="26"/>
      <c r="EE39" s="26"/>
      <c r="EF39" s="26"/>
      <c r="EG39" s="26"/>
      <c r="EH39" s="26"/>
      <c r="EI39" s="26"/>
      <c r="EJ39" s="26"/>
      <c r="EK39" s="26"/>
      <c r="EL39" s="26"/>
      <c r="EM39" s="26"/>
      <c r="EN39" s="26"/>
      <c r="EO39" s="26"/>
      <c r="EP39" s="26"/>
      <c r="EQ39" s="26"/>
      <c r="ER39" s="26"/>
      <c r="ES39" s="26"/>
      <c r="ET39" s="26"/>
      <c r="EU39" s="26"/>
      <c r="EV39" s="26"/>
      <c r="EW39" s="26"/>
      <c r="EX39" s="26"/>
      <c r="EY39" s="26"/>
      <c r="EZ39" s="26"/>
      <c r="FA39" s="26"/>
    </row>
    <row r="40" spans="1:157" s="6" customFormat="1" ht="38.25" x14ac:dyDescent="0.2">
      <c r="A40" s="99" t="s">
        <v>73</v>
      </c>
      <c r="B40" s="19" t="s">
        <v>74</v>
      </c>
      <c r="C40" s="131">
        <v>0</v>
      </c>
      <c r="D40" s="131">
        <v>0</v>
      </c>
      <c r="E40" s="20">
        <v>0</v>
      </c>
      <c r="F40" s="20">
        <v>0</v>
      </c>
      <c r="G40" s="26"/>
      <c r="H40" s="26"/>
      <c r="I40" s="26"/>
      <c r="J40" s="26"/>
      <c r="K40" s="26"/>
      <c r="L40" s="26"/>
      <c r="M40" s="26"/>
      <c r="N40" s="26"/>
      <c r="O40" s="26"/>
      <c r="P40" s="26"/>
      <c r="Q40" s="26"/>
      <c r="R40" s="26"/>
      <c r="S40" s="26"/>
      <c r="T40" s="26"/>
      <c r="U40" s="26"/>
      <c r="V40" s="26"/>
      <c r="W40" s="26"/>
      <c r="X40" s="26"/>
      <c r="Y40" s="26"/>
      <c r="Z40" s="26"/>
      <c r="AA40" s="26"/>
      <c r="AB40" s="26"/>
      <c r="AC40" s="26"/>
      <c r="AD40" s="26"/>
      <c r="AE40" s="26"/>
      <c r="AF40" s="26"/>
      <c r="AG40" s="26"/>
      <c r="AH40" s="26"/>
      <c r="AI40" s="26"/>
      <c r="AJ40" s="26"/>
      <c r="AK40" s="26"/>
      <c r="AL40" s="26"/>
      <c r="AM40" s="26"/>
      <c r="AN40" s="26"/>
      <c r="AO40" s="26"/>
      <c r="AP40" s="26"/>
      <c r="AQ40" s="26"/>
      <c r="AR40" s="26"/>
      <c r="AS40" s="26"/>
      <c r="AT40" s="26"/>
      <c r="AU40" s="26"/>
      <c r="AV40" s="26"/>
      <c r="AW40" s="26"/>
      <c r="AX40" s="26"/>
      <c r="AY40" s="26"/>
      <c r="AZ40" s="26"/>
      <c r="BA40" s="26"/>
      <c r="BB40" s="26"/>
      <c r="BC40" s="26"/>
      <c r="BD40" s="26"/>
      <c r="BE40" s="26"/>
      <c r="BF40" s="26"/>
      <c r="BG40" s="26"/>
      <c r="BH40" s="26"/>
      <c r="BI40" s="26"/>
      <c r="BJ40" s="26"/>
      <c r="BK40" s="26"/>
      <c r="BL40" s="26"/>
      <c r="BM40" s="26"/>
      <c r="BN40" s="26"/>
      <c r="BO40" s="26"/>
      <c r="BP40" s="26"/>
      <c r="BQ40" s="26"/>
      <c r="BR40" s="26"/>
      <c r="BS40" s="26"/>
      <c r="BT40" s="26"/>
      <c r="BU40" s="26"/>
      <c r="BV40" s="26"/>
      <c r="BW40" s="26"/>
      <c r="BX40" s="26"/>
      <c r="BY40" s="26"/>
      <c r="BZ40" s="26"/>
      <c r="CA40" s="26"/>
      <c r="CB40" s="26"/>
      <c r="CC40" s="26"/>
      <c r="CD40" s="26"/>
      <c r="CE40" s="26"/>
      <c r="CF40" s="26"/>
      <c r="CG40" s="26"/>
      <c r="CH40" s="26"/>
      <c r="CI40" s="26"/>
      <c r="CJ40" s="26"/>
      <c r="CK40" s="26"/>
      <c r="CL40" s="26"/>
      <c r="CM40" s="26"/>
      <c r="CN40" s="26"/>
      <c r="CO40" s="26"/>
      <c r="CP40" s="26"/>
      <c r="CQ40" s="26"/>
      <c r="CR40" s="26"/>
      <c r="CS40" s="26"/>
      <c r="CT40" s="26"/>
      <c r="CU40" s="26"/>
      <c r="CV40" s="26"/>
      <c r="CW40" s="26"/>
      <c r="CX40" s="26"/>
      <c r="CY40" s="26"/>
      <c r="CZ40" s="26"/>
      <c r="DA40" s="26"/>
      <c r="DB40" s="26"/>
      <c r="DC40" s="26"/>
      <c r="DD40" s="26"/>
      <c r="DE40" s="26"/>
      <c r="DF40" s="26"/>
      <c r="DG40" s="26"/>
      <c r="DH40" s="26"/>
      <c r="DI40" s="26"/>
      <c r="DJ40" s="26"/>
      <c r="DK40" s="26"/>
      <c r="DL40" s="26"/>
      <c r="DM40" s="26"/>
      <c r="DN40" s="26"/>
      <c r="DO40" s="26"/>
      <c r="DP40" s="26"/>
      <c r="DQ40" s="26"/>
      <c r="DR40" s="26"/>
      <c r="DS40" s="26"/>
      <c r="DT40" s="26"/>
      <c r="DU40" s="26"/>
      <c r="DV40" s="26"/>
      <c r="DW40" s="26"/>
      <c r="DX40" s="26"/>
      <c r="DY40" s="26"/>
      <c r="DZ40" s="26"/>
      <c r="EA40" s="26"/>
      <c r="EB40" s="26"/>
      <c r="EC40" s="26"/>
      <c r="ED40" s="26"/>
      <c r="EE40" s="26"/>
      <c r="EF40" s="26"/>
      <c r="EG40" s="26"/>
      <c r="EH40" s="26"/>
      <c r="EI40" s="26"/>
      <c r="EJ40" s="26"/>
      <c r="EK40" s="26"/>
      <c r="EL40" s="26"/>
      <c r="EM40" s="26"/>
      <c r="EN40" s="26"/>
      <c r="EO40" s="26"/>
      <c r="EP40" s="26"/>
      <c r="EQ40" s="26"/>
      <c r="ER40" s="26"/>
      <c r="ES40" s="26"/>
      <c r="ET40" s="26"/>
      <c r="EU40" s="26"/>
      <c r="EV40" s="26"/>
      <c r="EW40" s="26"/>
      <c r="EX40" s="26"/>
      <c r="EY40" s="26"/>
      <c r="EZ40" s="26"/>
      <c r="FA40" s="26"/>
    </row>
    <row r="41" spans="1:157" s="6" customFormat="1" ht="38.25" x14ac:dyDescent="0.2">
      <c r="A41" s="99" t="s">
        <v>75</v>
      </c>
      <c r="B41" s="19" t="s">
        <v>76</v>
      </c>
      <c r="C41" s="131">
        <v>0</v>
      </c>
      <c r="D41" s="131">
        <v>0</v>
      </c>
      <c r="E41" s="20">
        <v>0</v>
      </c>
      <c r="F41" s="20">
        <v>0</v>
      </c>
      <c r="G41" s="26"/>
      <c r="H41" s="26"/>
      <c r="I41" s="26"/>
      <c r="J41" s="26"/>
      <c r="K41" s="26"/>
      <c r="L41" s="26"/>
      <c r="M41" s="26"/>
      <c r="N41" s="26"/>
      <c r="O41" s="26"/>
      <c r="P41" s="26"/>
      <c r="Q41" s="26"/>
      <c r="R41" s="26"/>
      <c r="S41" s="26"/>
      <c r="T41" s="26"/>
      <c r="U41" s="26"/>
      <c r="V41" s="26"/>
      <c r="W41" s="26"/>
      <c r="X41" s="26"/>
      <c r="Y41" s="26"/>
      <c r="Z41" s="26"/>
      <c r="AA41" s="26"/>
      <c r="AB41" s="26"/>
      <c r="AC41" s="26"/>
      <c r="AD41" s="26"/>
      <c r="AE41" s="26"/>
      <c r="AF41" s="26"/>
      <c r="AG41" s="26"/>
      <c r="AH41" s="26"/>
      <c r="AI41" s="26"/>
      <c r="AJ41" s="26"/>
      <c r="AK41" s="26"/>
      <c r="AL41" s="26"/>
      <c r="AM41" s="26"/>
      <c r="AN41" s="26"/>
      <c r="AO41" s="26"/>
      <c r="AP41" s="26"/>
      <c r="AQ41" s="26"/>
      <c r="AR41" s="26"/>
      <c r="AS41" s="26"/>
      <c r="AT41" s="26"/>
      <c r="AU41" s="26"/>
      <c r="AV41" s="26"/>
      <c r="AW41" s="26"/>
      <c r="AX41" s="26"/>
      <c r="AY41" s="26"/>
      <c r="AZ41" s="26"/>
      <c r="BA41" s="26"/>
      <c r="BB41" s="26"/>
      <c r="BC41" s="26"/>
      <c r="BD41" s="26"/>
      <c r="BE41" s="26"/>
      <c r="BF41" s="26"/>
      <c r="BG41" s="26"/>
      <c r="BH41" s="26"/>
      <c r="BI41" s="26"/>
      <c r="BJ41" s="26"/>
      <c r="BK41" s="26"/>
      <c r="BL41" s="26"/>
      <c r="BM41" s="26"/>
      <c r="BN41" s="26"/>
      <c r="BO41" s="26"/>
      <c r="BP41" s="26"/>
      <c r="BQ41" s="26"/>
      <c r="BR41" s="26"/>
      <c r="BS41" s="26"/>
      <c r="BT41" s="26"/>
      <c r="BU41" s="26"/>
      <c r="BV41" s="26"/>
      <c r="BW41" s="26"/>
      <c r="BX41" s="26"/>
      <c r="BY41" s="26"/>
      <c r="BZ41" s="26"/>
      <c r="CA41" s="26"/>
      <c r="CB41" s="26"/>
      <c r="CC41" s="26"/>
      <c r="CD41" s="26"/>
      <c r="CE41" s="26"/>
      <c r="CF41" s="26"/>
      <c r="CG41" s="26"/>
      <c r="CH41" s="26"/>
      <c r="CI41" s="26"/>
      <c r="CJ41" s="26"/>
      <c r="CK41" s="26"/>
      <c r="CL41" s="26"/>
      <c r="CM41" s="26"/>
      <c r="CN41" s="26"/>
      <c r="CO41" s="26"/>
      <c r="CP41" s="26"/>
      <c r="CQ41" s="26"/>
      <c r="CR41" s="26"/>
      <c r="CS41" s="26"/>
      <c r="CT41" s="26"/>
      <c r="CU41" s="26"/>
      <c r="CV41" s="26"/>
      <c r="CW41" s="26"/>
      <c r="CX41" s="26"/>
      <c r="CY41" s="26"/>
      <c r="CZ41" s="26"/>
      <c r="DA41" s="26"/>
      <c r="DB41" s="26"/>
      <c r="DC41" s="26"/>
      <c r="DD41" s="26"/>
      <c r="DE41" s="26"/>
      <c r="DF41" s="26"/>
      <c r="DG41" s="26"/>
      <c r="DH41" s="26"/>
      <c r="DI41" s="26"/>
      <c r="DJ41" s="26"/>
      <c r="DK41" s="26"/>
      <c r="DL41" s="26"/>
      <c r="DM41" s="26"/>
      <c r="DN41" s="26"/>
      <c r="DO41" s="26"/>
      <c r="DP41" s="26"/>
      <c r="DQ41" s="26"/>
      <c r="DR41" s="26"/>
      <c r="DS41" s="26"/>
      <c r="DT41" s="26"/>
      <c r="DU41" s="26"/>
      <c r="DV41" s="26"/>
      <c r="DW41" s="26"/>
      <c r="DX41" s="26"/>
      <c r="DY41" s="26"/>
      <c r="DZ41" s="26"/>
      <c r="EA41" s="26"/>
      <c r="EB41" s="26"/>
      <c r="EC41" s="26"/>
      <c r="ED41" s="26"/>
      <c r="EE41" s="26"/>
      <c r="EF41" s="26"/>
      <c r="EG41" s="26"/>
      <c r="EH41" s="26"/>
      <c r="EI41" s="26"/>
      <c r="EJ41" s="26"/>
      <c r="EK41" s="26"/>
      <c r="EL41" s="26"/>
      <c r="EM41" s="26"/>
      <c r="EN41" s="26"/>
      <c r="EO41" s="26"/>
      <c r="EP41" s="26"/>
      <c r="EQ41" s="26"/>
      <c r="ER41" s="26"/>
      <c r="ES41" s="26"/>
      <c r="ET41" s="26"/>
      <c r="EU41" s="26"/>
      <c r="EV41" s="26"/>
      <c r="EW41" s="26"/>
      <c r="EX41" s="26"/>
      <c r="EY41" s="26"/>
      <c r="EZ41" s="26"/>
      <c r="FA41" s="26"/>
    </row>
    <row r="42" spans="1:157" s="6" customFormat="1" ht="38.25" x14ac:dyDescent="0.2">
      <c r="A42" s="99" t="s">
        <v>77</v>
      </c>
      <c r="B42" s="19" t="s">
        <v>78</v>
      </c>
      <c r="C42" s="131">
        <v>0</v>
      </c>
      <c r="D42" s="131">
        <v>0</v>
      </c>
      <c r="E42" s="20">
        <v>0</v>
      </c>
      <c r="F42" s="20">
        <v>0</v>
      </c>
      <c r="G42" s="26"/>
      <c r="H42" s="26"/>
      <c r="I42" s="26"/>
      <c r="J42" s="26"/>
      <c r="K42" s="26"/>
      <c r="L42" s="26"/>
      <c r="M42" s="26"/>
      <c r="N42" s="26"/>
      <c r="O42" s="26"/>
      <c r="P42" s="26"/>
      <c r="Q42" s="26"/>
      <c r="R42" s="26"/>
      <c r="S42" s="26"/>
      <c r="T42" s="26"/>
      <c r="U42" s="26"/>
      <c r="V42" s="26"/>
      <c r="W42" s="26"/>
      <c r="X42" s="26"/>
      <c r="Y42" s="26"/>
      <c r="Z42" s="26"/>
      <c r="AA42" s="26"/>
      <c r="AB42" s="26"/>
      <c r="AC42" s="26"/>
      <c r="AD42" s="26"/>
      <c r="AE42" s="26"/>
      <c r="AF42" s="26"/>
      <c r="AG42" s="26"/>
      <c r="AH42" s="26"/>
      <c r="AI42" s="26"/>
      <c r="AJ42" s="26"/>
      <c r="AK42" s="26"/>
      <c r="AL42" s="26"/>
      <c r="AM42" s="26"/>
      <c r="AN42" s="26"/>
      <c r="AO42" s="26"/>
      <c r="AP42" s="26"/>
      <c r="AQ42" s="26"/>
      <c r="AR42" s="26"/>
      <c r="AS42" s="26"/>
      <c r="AT42" s="26"/>
      <c r="AU42" s="26"/>
      <c r="AV42" s="26"/>
      <c r="AW42" s="26"/>
      <c r="AX42" s="26"/>
      <c r="AY42" s="26"/>
      <c r="AZ42" s="26"/>
      <c r="BA42" s="26"/>
      <c r="BB42" s="26"/>
      <c r="BC42" s="26"/>
      <c r="BD42" s="26"/>
      <c r="BE42" s="26"/>
      <c r="BF42" s="26"/>
      <c r="BG42" s="26"/>
      <c r="BH42" s="26"/>
      <c r="BI42" s="26"/>
      <c r="BJ42" s="26"/>
      <c r="BK42" s="26"/>
      <c r="BL42" s="26"/>
      <c r="BM42" s="26"/>
      <c r="BN42" s="26"/>
      <c r="BO42" s="26"/>
      <c r="BP42" s="26"/>
      <c r="BQ42" s="26"/>
      <c r="BR42" s="26"/>
      <c r="BS42" s="26"/>
      <c r="BT42" s="26"/>
      <c r="BU42" s="26"/>
      <c r="BV42" s="26"/>
      <c r="BW42" s="26"/>
      <c r="BX42" s="26"/>
      <c r="BY42" s="26"/>
      <c r="BZ42" s="26"/>
      <c r="CA42" s="26"/>
      <c r="CB42" s="26"/>
      <c r="CC42" s="26"/>
      <c r="CD42" s="26"/>
      <c r="CE42" s="26"/>
      <c r="CF42" s="26"/>
      <c r="CG42" s="26"/>
      <c r="CH42" s="26"/>
      <c r="CI42" s="26"/>
      <c r="CJ42" s="26"/>
      <c r="CK42" s="26"/>
      <c r="CL42" s="26"/>
      <c r="CM42" s="26"/>
      <c r="CN42" s="26"/>
      <c r="CO42" s="26"/>
      <c r="CP42" s="26"/>
      <c r="CQ42" s="26"/>
      <c r="CR42" s="26"/>
      <c r="CS42" s="26"/>
      <c r="CT42" s="26"/>
      <c r="CU42" s="26"/>
      <c r="CV42" s="26"/>
      <c r="CW42" s="26"/>
      <c r="CX42" s="26"/>
      <c r="CY42" s="26"/>
      <c r="CZ42" s="26"/>
      <c r="DA42" s="26"/>
      <c r="DB42" s="26"/>
      <c r="DC42" s="26"/>
      <c r="DD42" s="26"/>
      <c r="DE42" s="26"/>
      <c r="DF42" s="26"/>
      <c r="DG42" s="26"/>
      <c r="DH42" s="26"/>
      <c r="DI42" s="26"/>
      <c r="DJ42" s="26"/>
      <c r="DK42" s="26"/>
      <c r="DL42" s="26"/>
      <c r="DM42" s="26"/>
      <c r="DN42" s="26"/>
      <c r="DO42" s="26"/>
      <c r="DP42" s="26"/>
      <c r="DQ42" s="26"/>
      <c r="DR42" s="26"/>
      <c r="DS42" s="26"/>
      <c r="DT42" s="26"/>
      <c r="DU42" s="26"/>
      <c r="DV42" s="26"/>
      <c r="DW42" s="26"/>
      <c r="DX42" s="26"/>
      <c r="DY42" s="26"/>
      <c r="DZ42" s="26"/>
      <c r="EA42" s="26"/>
      <c r="EB42" s="26"/>
      <c r="EC42" s="26"/>
      <c r="ED42" s="26"/>
      <c r="EE42" s="26"/>
      <c r="EF42" s="26"/>
      <c r="EG42" s="26"/>
      <c r="EH42" s="26"/>
      <c r="EI42" s="26"/>
      <c r="EJ42" s="26"/>
      <c r="EK42" s="26"/>
      <c r="EL42" s="26"/>
      <c r="EM42" s="26"/>
      <c r="EN42" s="26"/>
      <c r="EO42" s="26"/>
      <c r="EP42" s="26"/>
      <c r="EQ42" s="26"/>
      <c r="ER42" s="26"/>
      <c r="ES42" s="26"/>
      <c r="ET42" s="26"/>
      <c r="EU42" s="26"/>
      <c r="EV42" s="26"/>
      <c r="EW42" s="26"/>
      <c r="EX42" s="26"/>
      <c r="EY42" s="26"/>
      <c r="EZ42" s="26"/>
      <c r="FA42" s="26"/>
    </row>
    <row r="43" spans="1:157" s="6" customFormat="1" ht="25.5" x14ac:dyDescent="0.2">
      <c r="A43" s="99" t="s">
        <v>79</v>
      </c>
      <c r="B43" s="19" t="s">
        <v>80</v>
      </c>
      <c r="C43" s="131">
        <v>0</v>
      </c>
      <c r="D43" s="131">
        <v>0</v>
      </c>
      <c r="E43" s="20">
        <v>-297</v>
      </c>
      <c r="F43" s="20">
        <v>-297</v>
      </c>
      <c r="G43" s="26"/>
      <c r="H43" s="26"/>
      <c r="I43" s="26"/>
      <c r="J43" s="26"/>
      <c r="K43" s="26"/>
      <c r="L43" s="26"/>
      <c r="M43" s="26"/>
      <c r="N43" s="26"/>
      <c r="O43" s="26"/>
      <c r="P43" s="26"/>
      <c r="Q43" s="26"/>
      <c r="R43" s="26"/>
      <c r="S43" s="26"/>
      <c r="T43" s="26"/>
      <c r="U43" s="26"/>
      <c r="V43" s="26"/>
      <c r="W43" s="26"/>
      <c r="X43" s="26"/>
      <c r="Y43" s="26"/>
      <c r="Z43" s="26"/>
      <c r="AA43" s="26"/>
      <c r="AB43" s="26"/>
      <c r="AC43" s="26"/>
      <c r="AD43" s="26"/>
      <c r="AE43" s="26"/>
      <c r="AF43" s="26"/>
      <c r="AG43" s="26"/>
      <c r="AH43" s="26"/>
      <c r="AI43" s="26"/>
      <c r="AJ43" s="26"/>
      <c r="AK43" s="26"/>
      <c r="AL43" s="26"/>
      <c r="AM43" s="26"/>
      <c r="AN43" s="26"/>
      <c r="AO43" s="26"/>
      <c r="AP43" s="26"/>
      <c r="AQ43" s="26"/>
      <c r="AR43" s="26"/>
      <c r="AS43" s="26"/>
      <c r="AT43" s="26"/>
      <c r="AU43" s="26"/>
      <c r="AV43" s="26"/>
      <c r="AW43" s="26"/>
      <c r="AX43" s="26"/>
      <c r="AY43" s="26"/>
      <c r="AZ43" s="26"/>
      <c r="BA43" s="26"/>
      <c r="BB43" s="26"/>
      <c r="BC43" s="26"/>
      <c r="BD43" s="26"/>
      <c r="BE43" s="26"/>
      <c r="BF43" s="26"/>
      <c r="BG43" s="26"/>
      <c r="BH43" s="26"/>
      <c r="BI43" s="26"/>
      <c r="BJ43" s="26"/>
      <c r="BK43" s="26"/>
      <c r="BL43" s="26"/>
      <c r="BM43" s="26"/>
      <c r="BN43" s="26"/>
      <c r="BO43" s="26"/>
      <c r="BP43" s="26"/>
      <c r="BQ43" s="26"/>
      <c r="BR43" s="26"/>
      <c r="BS43" s="26"/>
      <c r="BT43" s="26"/>
      <c r="BU43" s="26"/>
      <c r="BV43" s="26"/>
      <c r="BW43" s="26"/>
      <c r="BX43" s="26"/>
      <c r="BY43" s="26"/>
      <c r="BZ43" s="26"/>
      <c r="CA43" s="26"/>
      <c r="CB43" s="26"/>
      <c r="CC43" s="26"/>
      <c r="CD43" s="26"/>
      <c r="CE43" s="26"/>
      <c r="CF43" s="26"/>
      <c r="CG43" s="26"/>
      <c r="CH43" s="26"/>
      <c r="CI43" s="26"/>
      <c r="CJ43" s="26"/>
      <c r="CK43" s="26"/>
      <c r="CL43" s="26"/>
      <c r="CM43" s="26"/>
      <c r="CN43" s="26"/>
      <c r="CO43" s="26"/>
      <c r="CP43" s="26"/>
      <c r="CQ43" s="26"/>
      <c r="CR43" s="26"/>
      <c r="CS43" s="26"/>
      <c r="CT43" s="26"/>
      <c r="CU43" s="26"/>
      <c r="CV43" s="26"/>
      <c r="CW43" s="26"/>
      <c r="CX43" s="26"/>
      <c r="CY43" s="26"/>
      <c r="CZ43" s="26"/>
      <c r="DA43" s="26"/>
      <c r="DB43" s="26"/>
      <c r="DC43" s="26"/>
      <c r="DD43" s="26"/>
      <c r="DE43" s="26"/>
      <c r="DF43" s="26"/>
      <c r="DG43" s="26"/>
      <c r="DH43" s="26"/>
      <c r="DI43" s="26"/>
      <c r="DJ43" s="26"/>
      <c r="DK43" s="26"/>
      <c r="DL43" s="26"/>
      <c r="DM43" s="26"/>
      <c r="DN43" s="26"/>
      <c r="DO43" s="26"/>
      <c r="DP43" s="26"/>
      <c r="DQ43" s="26"/>
      <c r="DR43" s="26"/>
      <c r="DS43" s="26"/>
      <c r="DT43" s="26"/>
      <c r="DU43" s="26"/>
      <c r="DV43" s="26"/>
      <c r="DW43" s="26"/>
      <c r="DX43" s="26"/>
      <c r="DY43" s="26"/>
      <c r="DZ43" s="26"/>
      <c r="EA43" s="26"/>
      <c r="EB43" s="26"/>
      <c r="EC43" s="26"/>
      <c r="ED43" s="26"/>
      <c r="EE43" s="26"/>
      <c r="EF43" s="26"/>
      <c r="EG43" s="26"/>
      <c r="EH43" s="26"/>
      <c r="EI43" s="26"/>
      <c r="EJ43" s="26"/>
      <c r="EK43" s="26"/>
      <c r="EL43" s="26"/>
      <c r="EM43" s="26"/>
      <c r="EN43" s="26"/>
      <c r="EO43" s="26"/>
      <c r="EP43" s="26"/>
      <c r="EQ43" s="26"/>
      <c r="ER43" s="26"/>
      <c r="ES43" s="26"/>
      <c r="ET43" s="26"/>
      <c r="EU43" s="26"/>
      <c r="EV43" s="26"/>
      <c r="EW43" s="26"/>
      <c r="EX43" s="26"/>
      <c r="EY43" s="26"/>
      <c r="EZ43" s="26"/>
      <c r="FA43" s="26"/>
    </row>
    <row r="44" spans="1:157" s="6" customFormat="1" ht="25.5" x14ac:dyDescent="0.2">
      <c r="A44" s="99" t="s">
        <v>81</v>
      </c>
      <c r="B44" s="19" t="s">
        <v>82</v>
      </c>
      <c r="C44" s="131">
        <v>0</v>
      </c>
      <c r="D44" s="131">
        <v>0</v>
      </c>
      <c r="E44" s="20">
        <v>-142</v>
      </c>
      <c r="F44" s="20">
        <v>-532</v>
      </c>
      <c r="G44" s="26"/>
      <c r="H44" s="26"/>
      <c r="I44" s="26"/>
      <c r="J44" s="26"/>
      <c r="K44" s="26"/>
      <c r="L44" s="26"/>
      <c r="M44" s="26"/>
      <c r="N44" s="26"/>
      <c r="O44" s="26"/>
      <c r="P44" s="26"/>
      <c r="Q44" s="26"/>
      <c r="R44" s="26"/>
      <c r="S44" s="26"/>
      <c r="T44" s="26"/>
      <c r="U44" s="26"/>
      <c r="V44" s="26"/>
      <c r="W44" s="26"/>
      <c r="X44" s="26"/>
      <c r="Y44" s="26"/>
      <c r="Z44" s="26"/>
      <c r="AA44" s="26"/>
      <c r="AB44" s="26"/>
      <c r="AC44" s="26"/>
      <c r="AD44" s="26"/>
      <c r="AE44" s="26"/>
      <c r="AF44" s="26"/>
      <c r="AG44" s="26"/>
      <c r="AH44" s="26"/>
      <c r="AI44" s="26"/>
      <c r="AJ44" s="26"/>
      <c r="AK44" s="26"/>
      <c r="AL44" s="26"/>
      <c r="AM44" s="26"/>
      <c r="AN44" s="26"/>
      <c r="AO44" s="26"/>
      <c r="AP44" s="26"/>
      <c r="AQ44" s="26"/>
      <c r="AR44" s="26"/>
      <c r="AS44" s="26"/>
      <c r="AT44" s="26"/>
      <c r="AU44" s="26"/>
      <c r="AV44" s="26"/>
      <c r="AW44" s="26"/>
      <c r="AX44" s="26"/>
      <c r="AY44" s="26"/>
      <c r="AZ44" s="26"/>
      <c r="BA44" s="26"/>
      <c r="BB44" s="26"/>
      <c r="BC44" s="26"/>
      <c r="BD44" s="26"/>
      <c r="BE44" s="26"/>
      <c r="BF44" s="26"/>
      <c r="BG44" s="26"/>
      <c r="BH44" s="26"/>
      <c r="BI44" s="26"/>
      <c r="BJ44" s="26"/>
      <c r="BK44" s="26"/>
      <c r="BL44" s="26"/>
      <c r="BM44" s="26"/>
      <c r="BN44" s="26"/>
      <c r="BO44" s="26"/>
      <c r="BP44" s="26"/>
      <c r="BQ44" s="26"/>
      <c r="BR44" s="26"/>
      <c r="BS44" s="26"/>
      <c r="BT44" s="26"/>
      <c r="BU44" s="26"/>
      <c r="BV44" s="26"/>
      <c r="BW44" s="26"/>
      <c r="BX44" s="26"/>
      <c r="BY44" s="26"/>
      <c r="BZ44" s="26"/>
      <c r="CA44" s="26"/>
      <c r="CB44" s="26"/>
      <c r="CC44" s="26"/>
      <c r="CD44" s="26"/>
      <c r="CE44" s="26"/>
      <c r="CF44" s="26"/>
      <c r="CG44" s="26"/>
      <c r="CH44" s="26"/>
      <c r="CI44" s="26"/>
      <c r="CJ44" s="26"/>
      <c r="CK44" s="26"/>
      <c r="CL44" s="26"/>
      <c r="CM44" s="26"/>
      <c r="CN44" s="26"/>
      <c r="CO44" s="26"/>
      <c r="CP44" s="26"/>
      <c r="CQ44" s="26"/>
      <c r="CR44" s="26"/>
      <c r="CS44" s="26"/>
      <c r="CT44" s="26"/>
      <c r="CU44" s="26"/>
      <c r="CV44" s="26"/>
      <c r="CW44" s="26"/>
      <c r="CX44" s="26"/>
      <c r="CY44" s="26"/>
      <c r="CZ44" s="26"/>
      <c r="DA44" s="26"/>
      <c r="DB44" s="26"/>
      <c r="DC44" s="26"/>
      <c r="DD44" s="26"/>
      <c r="DE44" s="26"/>
      <c r="DF44" s="26"/>
      <c r="DG44" s="26"/>
      <c r="DH44" s="26"/>
      <c r="DI44" s="26"/>
      <c r="DJ44" s="26"/>
      <c r="DK44" s="26"/>
      <c r="DL44" s="26"/>
      <c r="DM44" s="26"/>
      <c r="DN44" s="26"/>
      <c r="DO44" s="26"/>
      <c r="DP44" s="26"/>
      <c r="DQ44" s="26"/>
      <c r="DR44" s="26"/>
      <c r="DS44" s="26"/>
      <c r="DT44" s="26"/>
      <c r="DU44" s="26"/>
      <c r="DV44" s="26"/>
      <c r="DW44" s="26"/>
      <c r="DX44" s="26"/>
      <c r="DY44" s="26"/>
      <c r="DZ44" s="26"/>
      <c r="EA44" s="26"/>
      <c r="EB44" s="26"/>
      <c r="EC44" s="26"/>
      <c r="ED44" s="26"/>
      <c r="EE44" s="26"/>
      <c r="EF44" s="26"/>
      <c r="EG44" s="26"/>
      <c r="EH44" s="26"/>
      <c r="EI44" s="26"/>
      <c r="EJ44" s="26"/>
      <c r="EK44" s="26"/>
      <c r="EL44" s="26"/>
      <c r="EM44" s="26"/>
      <c r="EN44" s="26"/>
      <c r="EO44" s="26"/>
      <c r="EP44" s="26"/>
      <c r="EQ44" s="26"/>
      <c r="ER44" s="26"/>
      <c r="ES44" s="26"/>
      <c r="ET44" s="26"/>
      <c r="EU44" s="26"/>
      <c r="EV44" s="26"/>
      <c r="EW44" s="26"/>
      <c r="EX44" s="26"/>
      <c r="EY44" s="26"/>
      <c r="EZ44" s="26"/>
      <c r="FA44" s="26"/>
    </row>
    <row r="45" spans="1:157" s="6" customFormat="1" x14ac:dyDescent="0.2">
      <c r="A45" s="99" t="s">
        <v>83</v>
      </c>
      <c r="B45" s="19" t="s">
        <v>84</v>
      </c>
      <c r="C45" s="131">
        <v>0</v>
      </c>
      <c r="D45" s="131">
        <v>0</v>
      </c>
      <c r="E45" s="20">
        <v>229242</v>
      </c>
      <c r="F45" s="20">
        <v>-2517</v>
      </c>
      <c r="G45" s="26"/>
      <c r="H45" s="26"/>
      <c r="I45" s="26"/>
      <c r="J45" s="26"/>
      <c r="K45" s="26"/>
      <c r="L45" s="26"/>
      <c r="M45" s="26"/>
      <c r="N45" s="26"/>
      <c r="O45" s="26"/>
      <c r="P45" s="26"/>
      <c r="Q45" s="26"/>
      <c r="R45" s="26"/>
      <c r="S45" s="26"/>
      <c r="T45" s="26"/>
      <c r="U45" s="26"/>
      <c r="V45" s="26"/>
      <c r="W45" s="26"/>
      <c r="X45" s="26"/>
      <c r="Y45" s="26"/>
      <c r="Z45" s="26"/>
      <c r="AA45" s="26"/>
      <c r="AB45" s="26"/>
      <c r="AC45" s="26"/>
      <c r="AD45" s="26"/>
      <c r="AE45" s="26"/>
      <c r="AF45" s="26"/>
      <c r="AG45" s="26"/>
      <c r="AH45" s="26"/>
      <c r="AI45" s="26"/>
      <c r="AJ45" s="26"/>
      <c r="AK45" s="26"/>
      <c r="AL45" s="26"/>
      <c r="AM45" s="26"/>
      <c r="AN45" s="26"/>
      <c r="AO45" s="26"/>
      <c r="AP45" s="26"/>
      <c r="AQ45" s="26"/>
      <c r="AR45" s="26"/>
      <c r="AS45" s="26"/>
      <c r="AT45" s="26"/>
      <c r="AU45" s="26"/>
      <c r="AV45" s="26"/>
      <c r="AW45" s="26"/>
      <c r="AX45" s="26"/>
      <c r="AY45" s="26"/>
      <c r="AZ45" s="26"/>
      <c r="BA45" s="26"/>
      <c r="BB45" s="26"/>
      <c r="BC45" s="26"/>
      <c r="BD45" s="26"/>
      <c r="BE45" s="26"/>
      <c r="BF45" s="26"/>
      <c r="BG45" s="26"/>
      <c r="BH45" s="26"/>
      <c r="BI45" s="26"/>
      <c r="BJ45" s="26"/>
      <c r="BK45" s="26"/>
      <c r="BL45" s="26"/>
      <c r="BM45" s="26"/>
      <c r="BN45" s="26"/>
      <c r="BO45" s="26"/>
      <c r="BP45" s="26"/>
      <c r="BQ45" s="26"/>
      <c r="BR45" s="26"/>
      <c r="BS45" s="26"/>
      <c r="BT45" s="26"/>
      <c r="BU45" s="26"/>
      <c r="BV45" s="26"/>
      <c r="BW45" s="26"/>
      <c r="BX45" s="26"/>
      <c r="BY45" s="26"/>
      <c r="BZ45" s="26"/>
      <c r="CA45" s="26"/>
      <c r="CB45" s="26"/>
      <c r="CC45" s="26"/>
      <c r="CD45" s="26"/>
      <c r="CE45" s="26"/>
      <c r="CF45" s="26"/>
      <c r="CG45" s="26"/>
      <c r="CH45" s="26"/>
      <c r="CI45" s="26"/>
      <c r="CJ45" s="26"/>
      <c r="CK45" s="26"/>
      <c r="CL45" s="26"/>
      <c r="CM45" s="26"/>
      <c r="CN45" s="26"/>
      <c r="CO45" s="26"/>
      <c r="CP45" s="26"/>
      <c r="CQ45" s="26"/>
      <c r="CR45" s="26"/>
      <c r="CS45" s="26"/>
      <c r="CT45" s="26"/>
      <c r="CU45" s="26"/>
      <c r="CV45" s="26"/>
      <c r="CW45" s="26"/>
      <c r="CX45" s="26"/>
      <c r="CY45" s="26"/>
      <c r="CZ45" s="26"/>
      <c r="DA45" s="26"/>
      <c r="DB45" s="26"/>
      <c r="DC45" s="26"/>
      <c r="DD45" s="26"/>
      <c r="DE45" s="26"/>
      <c r="DF45" s="26"/>
      <c r="DG45" s="26"/>
      <c r="DH45" s="26"/>
      <c r="DI45" s="26"/>
      <c r="DJ45" s="26"/>
      <c r="DK45" s="26"/>
      <c r="DL45" s="26"/>
      <c r="DM45" s="26"/>
      <c r="DN45" s="26"/>
      <c r="DO45" s="26"/>
      <c r="DP45" s="26"/>
      <c r="DQ45" s="26"/>
      <c r="DR45" s="26"/>
      <c r="DS45" s="26"/>
      <c r="DT45" s="26"/>
      <c r="DU45" s="26"/>
      <c r="DV45" s="26"/>
      <c r="DW45" s="26"/>
      <c r="DX45" s="26"/>
      <c r="DY45" s="26"/>
      <c r="DZ45" s="26"/>
      <c r="EA45" s="26"/>
      <c r="EB45" s="26"/>
      <c r="EC45" s="26"/>
      <c r="ED45" s="26"/>
      <c r="EE45" s="26"/>
      <c r="EF45" s="26"/>
      <c r="EG45" s="26"/>
      <c r="EH45" s="26"/>
      <c r="EI45" s="26"/>
      <c r="EJ45" s="26"/>
      <c r="EK45" s="26"/>
      <c r="EL45" s="26"/>
      <c r="EM45" s="26"/>
      <c r="EN45" s="26"/>
      <c r="EO45" s="26"/>
      <c r="EP45" s="26"/>
      <c r="EQ45" s="26"/>
      <c r="ER45" s="26"/>
      <c r="ES45" s="26"/>
      <c r="ET45" s="26"/>
      <c r="EU45" s="26"/>
      <c r="EV45" s="26"/>
      <c r="EW45" s="26"/>
      <c r="EX45" s="26"/>
      <c r="EY45" s="26"/>
      <c r="EZ45" s="26"/>
      <c r="FA45" s="26"/>
    </row>
    <row r="46" spans="1:157" s="6" customFormat="1" x14ac:dyDescent="0.2">
      <c r="A46" s="99" t="s">
        <v>85</v>
      </c>
      <c r="B46" s="19" t="s">
        <v>86</v>
      </c>
      <c r="C46" s="131">
        <v>108000</v>
      </c>
      <c r="D46" s="131">
        <v>58000</v>
      </c>
      <c r="E46" s="20">
        <v>90038</v>
      </c>
      <c r="F46" s="20">
        <v>7754</v>
      </c>
      <c r="G46" s="26"/>
      <c r="H46" s="26"/>
      <c r="I46" s="26"/>
      <c r="J46" s="26"/>
      <c r="K46" s="26"/>
      <c r="L46" s="26"/>
      <c r="M46" s="26"/>
      <c r="N46" s="26"/>
      <c r="O46" s="26"/>
      <c r="P46" s="26"/>
      <c r="Q46" s="26"/>
      <c r="R46" s="26"/>
      <c r="S46" s="26"/>
      <c r="T46" s="26"/>
      <c r="U46" s="26"/>
      <c r="V46" s="26"/>
      <c r="W46" s="26"/>
      <c r="X46" s="26"/>
      <c r="Y46" s="26"/>
      <c r="Z46" s="26"/>
      <c r="AA46" s="26"/>
      <c r="AB46" s="26"/>
      <c r="AC46" s="26"/>
      <c r="AD46" s="26"/>
      <c r="AE46" s="26"/>
      <c r="AF46" s="26"/>
      <c r="AG46" s="26"/>
      <c r="AH46" s="26"/>
      <c r="AI46" s="26"/>
      <c r="AJ46" s="26"/>
      <c r="AK46" s="26"/>
      <c r="AL46" s="26"/>
      <c r="AM46" s="26"/>
      <c r="AN46" s="26"/>
      <c r="AO46" s="26"/>
      <c r="AP46" s="26"/>
      <c r="AQ46" s="26"/>
      <c r="AR46" s="26"/>
      <c r="AS46" s="26"/>
      <c r="AT46" s="26"/>
      <c r="AU46" s="26"/>
      <c r="AV46" s="26"/>
      <c r="AW46" s="26"/>
      <c r="AX46" s="26"/>
      <c r="AY46" s="26"/>
      <c r="AZ46" s="26"/>
      <c r="BA46" s="26"/>
      <c r="BB46" s="26"/>
      <c r="BC46" s="26"/>
      <c r="BD46" s="26"/>
      <c r="BE46" s="26"/>
      <c r="BF46" s="26"/>
      <c r="BG46" s="26"/>
      <c r="BH46" s="26"/>
      <c r="BI46" s="26"/>
      <c r="BJ46" s="26"/>
      <c r="BK46" s="26"/>
      <c r="BL46" s="26"/>
      <c r="BM46" s="26"/>
      <c r="BN46" s="26"/>
      <c r="BO46" s="26"/>
      <c r="BP46" s="26"/>
      <c r="BQ46" s="26"/>
      <c r="BR46" s="26"/>
      <c r="BS46" s="26"/>
      <c r="BT46" s="26"/>
      <c r="BU46" s="26"/>
      <c r="BV46" s="26"/>
      <c r="BW46" s="26"/>
      <c r="BX46" s="26"/>
      <c r="BY46" s="26"/>
      <c r="BZ46" s="26"/>
      <c r="CA46" s="26"/>
      <c r="CB46" s="26"/>
      <c r="CC46" s="26"/>
      <c r="CD46" s="26"/>
      <c r="CE46" s="26"/>
      <c r="CF46" s="26"/>
      <c r="CG46" s="26"/>
      <c r="CH46" s="26"/>
      <c r="CI46" s="26"/>
      <c r="CJ46" s="26"/>
      <c r="CK46" s="26"/>
      <c r="CL46" s="26"/>
      <c r="CM46" s="26"/>
      <c r="CN46" s="26"/>
      <c r="CO46" s="26"/>
      <c r="CP46" s="26"/>
      <c r="CQ46" s="26"/>
      <c r="CR46" s="26"/>
      <c r="CS46" s="26"/>
      <c r="CT46" s="26"/>
      <c r="CU46" s="26"/>
      <c r="CV46" s="26"/>
      <c r="CW46" s="26"/>
      <c r="CX46" s="26"/>
      <c r="CY46" s="26"/>
      <c r="CZ46" s="26"/>
      <c r="DA46" s="26"/>
      <c r="DB46" s="26"/>
      <c r="DC46" s="26"/>
      <c r="DD46" s="26"/>
      <c r="DE46" s="26"/>
      <c r="DF46" s="26"/>
      <c r="DG46" s="26"/>
      <c r="DH46" s="26"/>
      <c r="DI46" s="26"/>
      <c r="DJ46" s="26"/>
      <c r="DK46" s="26"/>
      <c r="DL46" s="26"/>
      <c r="DM46" s="26"/>
      <c r="DN46" s="26"/>
      <c r="DO46" s="26"/>
      <c r="DP46" s="26"/>
      <c r="DQ46" s="26"/>
      <c r="DR46" s="26"/>
      <c r="DS46" s="26"/>
      <c r="DT46" s="26"/>
      <c r="DU46" s="26"/>
      <c r="DV46" s="26"/>
      <c r="DW46" s="26"/>
      <c r="DX46" s="26"/>
      <c r="DY46" s="26"/>
      <c r="DZ46" s="26"/>
      <c r="EA46" s="26"/>
      <c r="EB46" s="26"/>
      <c r="EC46" s="26"/>
      <c r="ED46" s="26"/>
      <c r="EE46" s="26"/>
      <c r="EF46" s="26"/>
      <c r="EG46" s="26"/>
      <c r="EH46" s="26"/>
      <c r="EI46" s="26"/>
      <c r="EJ46" s="26"/>
      <c r="EK46" s="26"/>
      <c r="EL46" s="26"/>
      <c r="EM46" s="26"/>
      <c r="EN46" s="26"/>
      <c r="EO46" s="26"/>
      <c r="EP46" s="26"/>
      <c r="EQ46" s="26"/>
      <c r="ER46" s="26"/>
      <c r="ES46" s="26"/>
      <c r="ET46" s="26"/>
      <c r="EU46" s="26"/>
      <c r="EV46" s="26"/>
      <c r="EW46" s="26"/>
      <c r="EX46" s="26"/>
      <c r="EY46" s="26"/>
      <c r="EZ46" s="26"/>
      <c r="FA46" s="26"/>
    </row>
    <row r="47" spans="1:157" s="6" customFormat="1" ht="38.25" customHeight="1" x14ac:dyDescent="0.2">
      <c r="A47" s="104" t="s">
        <v>87</v>
      </c>
      <c r="B47" s="22" t="s">
        <v>88</v>
      </c>
      <c r="C47" s="131">
        <v>0</v>
      </c>
      <c r="D47" s="131">
        <v>0</v>
      </c>
      <c r="E47" s="20">
        <v>0</v>
      </c>
      <c r="F47" s="20">
        <v>0</v>
      </c>
      <c r="G47" s="26"/>
      <c r="H47" s="26"/>
      <c r="I47" s="26"/>
      <c r="J47" s="26"/>
      <c r="K47" s="26"/>
      <c r="L47" s="26"/>
      <c r="M47" s="26"/>
      <c r="N47" s="26"/>
      <c r="O47" s="26"/>
      <c r="P47" s="26"/>
      <c r="Q47" s="26"/>
      <c r="R47" s="26"/>
      <c r="S47" s="26"/>
      <c r="T47" s="26"/>
      <c r="U47" s="26"/>
      <c r="V47" s="26"/>
      <c r="W47" s="26"/>
      <c r="X47" s="26"/>
      <c r="Y47" s="26"/>
      <c r="Z47" s="26"/>
      <c r="AA47" s="26"/>
      <c r="AB47" s="26"/>
      <c r="AC47" s="26"/>
      <c r="AD47" s="26"/>
      <c r="AE47" s="26"/>
      <c r="AF47" s="26"/>
      <c r="AG47" s="26"/>
      <c r="AH47" s="26"/>
      <c r="AI47" s="26"/>
      <c r="AJ47" s="26"/>
      <c r="AK47" s="26"/>
      <c r="AL47" s="26"/>
      <c r="AM47" s="26"/>
      <c r="AN47" s="26"/>
      <c r="AO47" s="26"/>
      <c r="AP47" s="26"/>
      <c r="AQ47" s="26"/>
      <c r="AR47" s="26"/>
      <c r="AS47" s="26"/>
      <c r="AT47" s="26"/>
      <c r="AU47" s="26"/>
      <c r="AV47" s="26"/>
      <c r="AW47" s="26"/>
      <c r="AX47" s="26"/>
      <c r="AY47" s="26"/>
      <c r="AZ47" s="26"/>
      <c r="BA47" s="26"/>
      <c r="BB47" s="26"/>
      <c r="BC47" s="26"/>
      <c r="BD47" s="26"/>
      <c r="BE47" s="26"/>
      <c r="BF47" s="26"/>
      <c r="BG47" s="26"/>
      <c r="BH47" s="26"/>
      <c r="BI47" s="26"/>
      <c r="BJ47" s="26"/>
      <c r="BK47" s="26"/>
      <c r="BL47" s="26"/>
      <c r="BM47" s="26"/>
      <c r="BN47" s="26"/>
      <c r="BO47" s="26"/>
      <c r="BP47" s="26"/>
      <c r="BQ47" s="26"/>
      <c r="BR47" s="26"/>
      <c r="BS47" s="26"/>
      <c r="BT47" s="26"/>
      <c r="BU47" s="26"/>
      <c r="BV47" s="26"/>
      <c r="BW47" s="26"/>
      <c r="BX47" s="26"/>
      <c r="BY47" s="26"/>
      <c r="BZ47" s="26"/>
      <c r="CA47" s="26"/>
      <c r="CB47" s="26"/>
      <c r="CC47" s="26"/>
      <c r="CD47" s="26"/>
      <c r="CE47" s="26"/>
      <c r="CF47" s="26"/>
      <c r="CG47" s="26"/>
      <c r="CH47" s="26"/>
      <c r="CI47" s="26"/>
      <c r="CJ47" s="26"/>
      <c r="CK47" s="26"/>
      <c r="CL47" s="26"/>
      <c r="CM47" s="26"/>
      <c r="CN47" s="26"/>
      <c r="CO47" s="26"/>
      <c r="CP47" s="26"/>
      <c r="CQ47" s="26"/>
      <c r="CR47" s="26"/>
      <c r="CS47" s="26"/>
      <c r="CT47" s="26"/>
      <c r="CU47" s="26"/>
      <c r="CV47" s="26"/>
      <c r="CW47" s="26"/>
      <c r="CX47" s="26"/>
      <c r="CY47" s="26"/>
      <c r="CZ47" s="26"/>
      <c r="DA47" s="26"/>
      <c r="DB47" s="26"/>
      <c r="DC47" s="26"/>
      <c r="DD47" s="26"/>
      <c r="DE47" s="26"/>
      <c r="DF47" s="26"/>
      <c r="DG47" s="26"/>
      <c r="DH47" s="26"/>
      <c r="DI47" s="26"/>
      <c r="DJ47" s="26"/>
      <c r="DK47" s="26"/>
      <c r="DL47" s="26"/>
      <c r="DM47" s="26"/>
      <c r="DN47" s="26"/>
      <c r="DO47" s="26"/>
      <c r="DP47" s="26"/>
      <c r="DQ47" s="26"/>
      <c r="DR47" s="26"/>
      <c r="DS47" s="26"/>
      <c r="DT47" s="26"/>
      <c r="DU47" s="26"/>
      <c r="DV47" s="26"/>
      <c r="DW47" s="26"/>
      <c r="DX47" s="26"/>
      <c r="DY47" s="26"/>
      <c r="DZ47" s="26"/>
      <c r="EA47" s="26"/>
      <c r="EB47" s="26"/>
      <c r="EC47" s="26"/>
      <c r="ED47" s="26"/>
      <c r="EE47" s="26"/>
      <c r="EF47" s="26"/>
      <c r="EG47" s="26"/>
      <c r="EH47" s="26"/>
      <c r="EI47" s="26"/>
      <c r="EJ47" s="26"/>
      <c r="EK47" s="26"/>
      <c r="EL47" s="26"/>
      <c r="EM47" s="26"/>
      <c r="EN47" s="26"/>
      <c r="EO47" s="26"/>
      <c r="EP47" s="26"/>
      <c r="EQ47" s="26"/>
      <c r="ER47" s="26"/>
      <c r="ES47" s="26"/>
      <c r="ET47" s="26"/>
      <c r="EU47" s="26"/>
      <c r="EV47" s="26"/>
      <c r="EW47" s="26"/>
      <c r="EX47" s="26"/>
      <c r="EY47" s="26"/>
      <c r="EZ47" s="26"/>
      <c r="FA47" s="26"/>
    </row>
    <row r="48" spans="1:157" s="6" customFormat="1" x14ac:dyDescent="0.2">
      <c r="A48" s="104" t="s">
        <v>89</v>
      </c>
      <c r="B48" s="22" t="s">
        <v>90</v>
      </c>
      <c r="C48" s="131">
        <v>0</v>
      </c>
      <c r="D48" s="131">
        <v>0</v>
      </c>
      <c r="E48" s="20">
        <v>0</v>
      </c>
      <c r="F48" s="20">
        <v>0</v>
      </c>
      <c r="G48" s="26"/>
      <c r="H48" s="26"/>
      <c r="I48" s="26"/>
      <c r="J48" s="26"/>
      <c r="K48" s="26"/>
      <c r="L48" s="26"/>
      <c r="M48" s="26"/>
      <c r="N48" s="26"/>
      <c r="O48" s="26"/>
      <c r="P48" s="26"/>
      <c r="Q48" s="26"/>
      <c r="R48" s="26"/>
      <c r="S48" s="26"/>
      <c r="T48" s="26"/>
      <c r="U48" s="26"/>
      <c r="V48" s="26"/>
      <c r="W48" s="26"/>
      <c r="X48" s="26"/>
      <c r="Y48" s="26"/>
      <c r="Z48" s="26"/>
      <c r="AA48" s="26"/>
      <c r="AB48" s="26"/>
      <c r="AC48" s="26"/>
      <c r="AD48" s="26"/>
      <c r="AE48" s="26"/>
      <c r="AF48" s="26"/>
      <c r="AG48" s="26"/>
      <c r="AH48" s="26"/>
      <c r="AI48" s="26"/>
      <c r="AJ48" s="26"/>
      <c r="AK48" s="26"/>
      <c r="AL48" s="26"/>
      <c r="AM48" s="26"/>
      <c r="AN48" s="26"/>
      <c r="AO48" s="26"/>
      <c r="AP48" s="26"/>
      <c r="AQ48" s="26"/>
      <c r="AR48" s="26"/>
      <c r="AS48" s="26"/>
      <c r="AT48" s="26"/>
      <c r="AU48" s="26"/>
      <c r="AV48" s="26"/>
      <c r="AW48" s="26"/>
      <c r="AX48" s="26"/>
      <c r="AY48" s="26"/>
      <c r="AZ48" s="26"/>
      <c r="BA48" s="26"/>
      <c r="BB48" s="26"/>
      <c r="BC48" s="26"/>
      <c r="BD48" s="26"/>
      <c r="BE48" s="26"/>
      <c r="BF48" s="26"/>
      <c r="BG48" s="26"/>
      <c r="BH48" s="26"/>
      <c r="BI48" s="26"/>
      <c r="BJ48" s="26"/>
      <c r="BK48" s="26"/>
      <c r="BL48" s="26"/>
      <c r="BM48" s="26"/>
      <c r="BN48" s="26"/>
      <c r="BO48" s="26"/>
      <c r="BP48" s="26"/>
      <c r="BQ48" s="26"/>
      <c r="BR48" s="26"/>
      <c r="BS48" s="26"/>
      <c r="BT48" s="26"/>
      <c r="BU48" s="26"/>
      <c r="BV48" s="26"/>
      <c r="BW48" s="26"/>
      <c r="BX48" s="26"/>
      <c r="BY48" s="26"/>
      <c r="BZ48" s="26"/>
      <c r="CA48" s="26"/>
      <c r="CB48" s="26"/>
      <c r="CC48" s="26"/>
      <c r="CD48" s="26"/>
      <c r="CE48" s="26"/>
      <c r="CF48" s="26"/>
      <c r="CG48" s="26"/>
      <c r="CH48" s="26"/>
      <c r="CI48" s="26"/>
      <c r="CJ48" s="26"/>
      <c r="CK48" s="26"/>
      <c r="CL48" s="26"/>
      <c r="CM48" s="26"/>
      <c r="CN48" s="26"/>
      <c r="CO48" s="26"/>
      <c r="CP48" s="26"/>
      <c r="CQ48" s="26"/>
      <c r="CR48" s="26"/>
      <c r="CS48" s="26"/>
      <c r="CT48" s="26"/>
      <c r="CU48" s="26"/>
      <c r="CV48" s="26"/>
      <c r="CW48" s="26"/>
      <c r="CX48" s="26"/>
      <c r="CY48" s="26"/>
      <c r="CZ48" s="26"/>
      <c r="DA48" s="26"/>
      <c r="DB48" s="26"/>
      <c r="DC48" s="26"/>
      <c r="DD48" s="26"/>
      <c r="DE48" s="26"/>
      <c r="DF48" s="26"/>
      <c r="DG48" s="26"/>
      <c r="DH48" s="26"/>
      <c r="DI48" s="26"/>
      <c r="DJ48" s="26"/>
      <c r="DK48" s="26"/>
      <c r="DL48" s="26"/>
      <c r="DM48" s="26"/>
      <c r="DN48" s="26"/>
      <c r="DO48" s="26"/>
      <c r="DP48" s="26"/>
      <c r="DQ48" s="26"/>
      <c r="DR48" s="26"/>
      <c r="DS48" s="26"/>
      <c r="DT48" s="26"/>
      <c r="DU48" s="26"/>
      <c r="DV48" s="26"/>
      <c r="DW48" s="26"/>
      <c r="DX48" s="26"/>
      <c r="DY48" s="26"/>
      <c r="DZ48" s="26"/>
      <c r="EA48" s="26"/>
      <c r="EB48" s="26"/>
      <c r="EC48" s="26"/>
      <c r="ED48" s="26"/>
      <c r="EE48" s="26"/>
      <c r="EF48" s="26"/>
      <c r="EG48" s="26"/>
      <c r="EH48" s="26"/>
      <c r="EI48" s="26"/>
      <c r="EJ48" s="26"/>
      <c r="EK48" s="26"/>
      <c r="EL48" s="26"/>
      <c r="EM48" s="26"/>
      <c r="EN48" s="26"/>
      <c r="EO48" s="26"/>
      <c r="EP48" s="26"/>
      <c r="EQ48" s="26"/>
      <c r="ER48" s="26"/>
      <c r="ES48" s="26"/>
      <c r="ET48" s="26"/>
      <c r="EU48" s="26"/>
      <c r="EV48" s="26"/>
      <c r="EW48" s="26"/>
      <c r="EX48" s="26"/>
      <c r="EY48" s="26"/>
      <c r="EZ48" s="26"/>
      <c r="FA48" s="26"/>
    </row>
    <row r="49" spans="1:168" ht="25.5" x14ac:dyDescent="0.2">
      <c r="A49" s="104" t="s">
        <v>91</v>
      </c>
      <c r="B49" s="22" t="s">
        <v>92</v>
      </c>
      <c r="C49" s="131">
        <v>290000</v>
      </c>
      <c r="D49" s="131">
        <v>144000</v>
      </c>
      <c r="E49" s="20">
        <v>221163</v>
      </c>
      <c r="F49" s="20">
        <v>47670</v>
      </c>
      <c r="G49" s="26"/>
      <c r="H49" s="26"/>
      <c r="I49" s="26"/>
      <c r="J49" s="26"/>
      <c r="K49" s="26"/>
      <c r="L49" s="26"/>
      <c r="M49" s="26"/>
      <c r="N49" s="26"/>
      <c r="O49" s="26"/>
      <c r="P49" s="26"/>
      <c r="Q49" s="26"/>
      <c r="R49" s="26"/>
      <c r="S49" s="26"/>
      <c r="T49" s="26"/>
      <c r="U49" s="26"/>
      <c r="V49" s="26"/>
      <c r="W49" s="26"/>
      <c r="X49" s="26"/>
      <c r="Y49" s="26"/>
      <c r="Z49" s="26"/>
      <c r="AA49" s="26"/>
      <c r="AB49" s="26"/>
      <c r="AC49" s="26"/>
      <c r="AD49" s="26"/>
      <c r="AE49" s="26"/>
      <c r="AF49" s="26"/>
      <c r="AG49" s="26"/>
      <c r="AH49" s="26"/>
      <c r="AI49" s="26"/>
      <c r="AJ49" s="26"/>
      <c r="AK49" s="26"/>
      <c r="AL49" s="26"/>
      <c r="AM49" s="26"/>
      <c r="AN49" s="26"/>
      <c r="AO49" s="26"/>
      <c r="AP49" s="26"/>
      <c r="AQ49" s="26"/>
      <c r="AR49" s="26"/>
      <c r="AS49" s="26"/>
      <c r="AT49" s="26"/>
      <c r="AU49" s="26"/>
      <c r="AV49" s="26"/>
      <c r="AW49" s="26"/>
      <c r="AX49" s="26"/>
      <c r="AY49" s="26"/>
      <c r="AZ49" s="26"/>
      <c r="BA49" s="26"/>
      <c r="BB49" s="26"/>
      <c r="BC49" s="26"/>
      <c r="BD49" s="26"/>
      <c r="BE49" s="26"/>
      <c r="BF49" s="26"/>
      <c r="BG49" s="26"/>
      <c r="BH49" s="26"/>
      <c r="BI49" s="26"/>
      <c r="BJ49" s="26"/>
      <c r="BK49" s="26"/>
      <c r="BL49" s="26"/>
      <c r="BM49" s="26"/>
      <c r="BN49" s="26"/>
      <c r="BO49" s="26"/>
      <c r="BP49" s="26"/>
      <c r="BQ49" s="26"/>
      <c r="BR49" s="26"/>
      <c r="BS49" s="26"/>
      <c r="BT49" s="26"/>
      <c r="BU49" s="26"/>
      <c r="BV49" s="26"/>
      <c r="BW49" s="26"/>
      <c r="BX49" s="26"/>
      <c r="BY49" s="26"/>
      <c r="BZ49" s="26"/>
      <c r="CA49" s="26"/>
      <c r="CB49" s="26"/>
      <c r="CC49" s="26"/>
      <c r="CD49" s="26"/>
      <c r="CE49" s="26"/>
      <c r="CF49" s="26"/>
      <c r="CG49" s="26"/>
      <c r="CH49" s="26"/>
      <c r="CI49" s="26"/>
      <c r="CJ49" s="26"/>
      <c r="CK49" s="26"/>
      <c r="CL49" s="26"/>
      <c r="CM49" s="26"/>
      <c r="CN49" s="26"/>
      <c r="CO49" s="26"/>
      <c r="CP49" s="26"/>
      <c r="CQ49" s="26"/>
      <c r="CR49" s="26"/>
      <c r="CS49" s="26"/>
      <c r="CT49" s="26"/>
      <c r="CU49" s="26"/>
      <c r="CV49" s="26"/>
      <c r="CW49" s="26"/>
      <c r="CX49" s="26"/>
      <c r="CY49" s="26"/>
      <c r="CZ49" s="26"/>
      <c r="DA49" s="26"/>
      <c r="DB49" s="26"/>
      <c r="DC49" s="26"/>
      <c r="DD49" s="26"/>
      <c r="DE49" s="26"/>
      <c r="DF49" s="26"/>
      <c r="DG49" s="26"/>
      <c r="DH49" s="26"/>
      <c r="DI49" s="26"/>
      <c r="DJ49" s="26"/>
      <c r="DK49" s="26"/>
      <c r="DL49" s="26"/>
      <c r="DM49" s="26"/>
      <c r="DN49" s="26"/>
      <c r="DO49" s="26"/>
      <c r="DP49" s="26"/>
      <c r="DQ49" s="26"/>
      <c r="DR49" s="26"/>
      <c r="DS49" s="26"/>
      <c r="DT49" s="26"/>
      <c r="DU49" s="26"/>
      <c r="DV49" s="26"/>
      <c r="DW49" s="26"/>
      <c r="DX49" s="26"/>
      <c r="DY49" s="26"/>
      <c r="DZ49" s="26"/>
      <c r="EA49" s="26"/>
      <c r="EB49" s="26"/>
      <c r="EC49" s="26"/>
      <c r="ED49" s="26"/>
      <c r="EE49" s="26"/>
      <c r="EF49" s="26"/>
      <c r="EG49" s="26"/>
      <c r="EH49" s="26"/>
      <c r="EI49" s="26"/>
      <c r="EJ49" s="26"/>
      <c r="EK49" s="26"/>
      <c r="EL49" s="26"/>
      <c r="EM49" s="26"/>
      <c r="EN49" s="26"/>
      <c r="EO49" s="26"/>
      <c r="EP49" s="26"/>
      <c r="EQ49" s="26"/>
      <c r="ER49" s="26"/>
      <c r="ES49" s="26"/>
      <c r="ET49" s="26"/>
      <c r="EU49" s="26"/>
      <c r="EV49" s="26"/>
      <c r="EW49" s="26"/>
      <c r="EX49" s="26"/>
      <c r="EY49" s="26"/>
      <c r="EZ49" s="26"/>
      <c r="FA49" s="26"/>
    </row>
    <row r="50" spans="1:168" x14ac:dyDescent="0.2">
      <c r="A50" s="104" t="s">
        <v>93</v>
      </c>
      <c r="B50" s="22" t="s">
        <v>94</v>
      </c>
      <c r="C50" s="131">
        <v>17552000</v>
      </c>
      <c r="D50" s="131">
        <v>11123000</v>
      </c>
      <c r="E50" s="20">
        <v>13965750</v>
      </c>
      <c r="F50" s="20">
        <v>1972924</v>
      </c>
      <c r="G50" s="26"/>
      <c r="H50" s="26"/>
      <c r="I50" s="26"/>
      <c r="J50" s="26"/>
      <c r="K50" s="26"/>
      <c r="L50" s="26"/>
      <c r="M50" s="26"/>
      <c r="N50" s="26"/>
      <c r="O50" s="26"/>
      <c r="P50" s="26"/>
      <c r="Q50" s="26"/>
      <c r="R50" s="26"/>
      <c r="S50" s="26"/>
      <c r="T50" s="26"/>
      <c r="U50" s="26"/>
      <c r="V50" s="26"/>
      <c r="W50" s="26"/>
      <c r="X50" s="26"/>
      <c r="Y50" s="26"/>
      <c r="Z50" s="26"/>
      <c r="AA50" s="26"/>
      <c r="AB50" s="26"/>
      <c r="AC50" s="26"/>
      <c r="AD50" s="26"/>
      <c r="AE50" s="26"/>
      <c r="AF50" s="26"/>
      <c r="AG50" s="26"/>
      <c r="AH50" s="26"/>
      <c r="AI50" s="26"/>
      <c r="AJ50" s="26"/>
      <c r="AK50" s="26"/>
      <c r="AL50" s="26"/>
      <c r="AM50" s="26"/>
      <c r="AN50" s="26"/>
      <c r="AO50" s="26"/>
      <c r="AP50" s="26"/>
      <c r="AQ50" s="26"/>
      <c r="AR50" s="26"/>
      <c r="AS50" s="26"/>
      <c r="AT50" s="26"/>
      <c r="AU50" s="26"/>
      <c r="AV50" s="26"/>
      <c r="AW50" s="26"/>
      <c r="AX50" s="26"/>
      <c r="AY50" s="26"/>
      <c r="AZ50" s="26"/>
      <c r="BA50" s="26"/>
      <c r="BB50" s="26"/>
      <c r="BC50" s="26"/>
      <c r="BD50" s="26"/>
      <c r="BE50" s="26"/>
      <c r="BF50" s="26"/>
      <c r="BG50" s="26"/>
      <c r="BH50" s="26"/>
      <c r="BI50" s="26"/>
      <c r="BJ50" s="26"/>
      <c r="BK50" s="26"/>
      <c r="BL50" s="26"/>
      <c r="BM50" s="26"/>
      <c r="BN50" s="26"/>
      <c r="BO50" s="26"/>
      <c r="BP50" s="26"/>
      <c r="BQ50" s="26"/>
      <c r="BR50" s="26"/>
      <c r="BS50" s="26"/>
      <c r="BT50" s="26"/>
      <c r="BU50" s="26"/>
      <c r="BV50" s="26"/>
      <c r="BW50" s="26"/>
      <c r="BX50" s="26"/>
      <c r="BY50" s="26"/>
      <c r="BZ50" s="26"/>
      <c r="CA50" s="26"/>
      <c r="CB50" s="26"/>
      <c r="CC50" s="26"/>
      <c r="CD50" s="26"/>
      <c r="CE50" s="26"/>
      <c r="CF50" s="26"/>
      <c r="CG50" s="26"/>
      <c r="CH50" s="26"/>
      <c r="CI50" s="26"/>
      <c r="CJ50" s="26"/>
      <c r="CK50" s="26"/>
      <c r="CL50" s="26"/>
      <c r="CM50" s="26"/>
      <c r="CN50" s="26"/>
      <c r="CO50" s="26"/>
      <c r="CP50" s="26"/>
      <c r="CQ50" s="26"/>
      <c r="CR50" s="26"/>
      <c r="CS50" s="26"/>
      <c r="CT50" s="26"/>
      <c r="CU50" s="26"/>
      <c r="CV50" s="26"/>
      <c r="CW50" s="26"/>
      <c r="CX50" s="26"/>
      <c r="CY50" s="26"/>
      <c r="CZ50" s="26"/>
      <c r="DA50" s="26"/>
      <c r="DB50" s="26"/>
      <c r="DC50" s="26"/>
      <c r="DD50" s="26"/>
      <c r="DE50" s="26"/>
      <c r="DF50" s="26"/>
      <c r="DG50" s="26"/>
      <c r="DH50" s="26"/>
      <c r="DI50" s="26"/>
      <c r="DJ50" s="26"/>
      <c r="DK50" s="26"/>
      <c r="DL50" s="26"/>
      <c r="DM50" s="26"/>
      <c r="DN50" s="26"/>
      <c r="DO50" s="26"/>
      <c r="DP50" s="26"/>
      <c r="DQ50" s="26"/>
      <c r="DR50" s="26"/>
      <c r="DS50" s="26"/>
      <c r="DT50" s="26"/>
      <c r="DU50" s="26"/>
      <c r="DV50" s="26"/>
      <c r="DW50" s="26"/>
      <c r="DX50" s="26"/>
      <c r="DY50" s="26"/>
      <c r="DZ50" s="26"/>
      <c r="EA50" s="26"/>
      <c r="EB50" s="26"/>
      <c r="EC50" s="26"/>
      <c r="ED50" s="26"/>
      <c r="EE50" s="26"/>
      <c r="EF50" s="26"/>
      <c r="EG50" s="26"/>
      <c r="EH50" s="26"/>
      <c r="EI50" s="26"/>
      <c r="EJ50" s="26"/>
      <c r="EK50" s="26"/>
      <c r="EL50" s="26"/>
      <c r="EM50" s="26"/>
      <c r="EN50" s="26"/>
      <c r="EO50" s="26"/>
      <c r="EP50" s="26"/>
      <c r="EQ50" s="26"/>
      <c r="ER50" s="26"/>
      <c r="ES50" s="26"/>
      <c r="ET50" s="26"/>
      <c r="EU50" s="26"/>
      <c r="EV50" s="26"/>
      <c r="EW50" s="26"/>
      <c r="EX50" s="26"/>
      <c r="EY50" s="26"/>
      <c r="EZ50" s="26"/>
      <c r="FA50" s="26"/>
    </row>
    <row r="51" spans="1:168" x14ac:dyDescent="0.2">
      <c r="A51" s="99" t="s">
        <v>95</v>
      </c>
      <c r="B51" s="19" t="s">
        <v>96</v>
      </c>
      <c r="C51" s="131">
        <v>0</v>
      </c>
      <c r="D51" s="131">
        <v>0</v>
      </c>
      <c r="E51" s="20">
        <v>0</v>
      </c>
      <c r="F51" s="20">
        <v>0</v>
      </c>
      <c r="G51" s="26"/>
      <c r="H51" s="26"/>
      <c r="I51" s="26"/>
      <c r="J51" s="26"/>
      <c r="K51" s="26"/>
      <c r="L51" s="26"/>
      <c r="M51" s="26"/>
      <c r="N51" s="26"/>
      <c r="O51" s="26"/>
      <c r="P51" s="26"/>
      <c r="Q51" s="26"/>
      <c r="R51" s="26"/>
      <c r="S51" s="26"/>
      <c r="T51" s="26"/>
      <c r="U51" s="26"/>
      <c r="V51" s="26"/>
      <c r="W51" s="26"/>
      <c r="X51" s="26"/>
      <c r="Y51" s="26"/>
      <c r="Z51" s="26"/>
      <c r="AA51" s="26"/>
      <c r="AB51" s="26"/>
      <c r="AC51" s="26"/>
      <c r="AD51" s="26"/>
      <c r="AE51" s="26"/>
      <c r="AF51" s="26"/>
      <c r="AG51" s="26"/>
      <c r="AH51" s="26"/>
      <c r="AI51" s="26"/>
      <c r="AJ51" s="26"/>
      <c r="AK51" s="26"/>
      <c r="AL51" s="26"/>
      <c r="AM51" s="26"/>
      <c r="AN51" s="26"/>
      <c r="AO51" s="26"/>
      <c r="AP51" s="26"/>
      <c r="AQ51" s="26"/>
      <c r="AR51" s="26"/>
      <c r="AS51" s="26"/>
      <c r="AT51" s="26"/>
      <c r="AU51" s="26"/>
      <c r="AV51" s="26"/>
      <c r="AW51" s="26"/>
      <c r="AX51" s="26"/>
      <c r="AY51" s="26"/>
      <c r="AZ51" s="26"/>
      <c r="BA51" s="26"/>
      <c r="BB51" s="26"/>
      <c r="BC51" s="26"/>
      <c r="BD51" s="26"/>
      <c r="BE51" s="26"/>
      <c r="BF51" s="26"/>
      <c r="BG51" s="26"/>
      <c r="BH51" s="26"/>
      <c r="BI51" s="26"/>
      <c r="BJ51" s="26"/>
      <c r="BK51" s="26"/>
      <c r="BL51" s="26"/>
      <c r="BM51" s="26"/>
      <c r="BN51" s="26"/>
      <c r="BO51" s="26"/>
      <c r="BP51" s="26"/>
      <c r="BQ51" s="26"/>
      <c r="BR51" s="26"/>
      <c r="BS51" s="26"/>
      <c r="BT51" s="26"/>
      <c r="BU51" s="26"/>
      <c r="BV51" s="26"/>
      <c r="BW51" s="26"/>
      <c r="BX51" s="26"/>
      <c r="BY51" s="26"/>
      <c r="BZ51" s="26"/>
      <c r="CA51" s="26"/>
      <c r="CB51" s="26"/>
      <c r="CC51" s="26"/>
      <c r="CD51" s="26"/>
      <c r="CE51" s="26"/>
      <c r="CF51" s="26"/>
      <c r="CG51" s="26"/>
      <c r="CH51" s="26"/>
      <c r="CI51" s="26"/>
      <c r="CJ51" s="26"/>
      <c r="CK51" s="26"/>
      <c r="CL51" s="26"/>
      <c r="CM51" s="26"/>
      <c r="CN51" s="26"/>
      <c r="CO51" s="26"/>
      <c r="CP51" s="26"/>
      <c r="CQ51" s="26"/>
      <c r="CR51" s="26"/>
      <c r="CS51" s="26"/>
      <c r="CT51" s="26"/>
      <c r="CU51" s="26"/>
      <c r="CV51" s="26"/>
      <c r="CW51" s="26"/>
      <c r="CX51" s="26"/>
      <c r="CY51" s="26"/>
      <c r="CZ51" s="26"/>
      <c r="DA51" s="26"/>
      <c r="DB51" s="26"/>
      <c r="DC51" s="26"/>
      <c r="DD51" s="26"/>
      <c r="DE51" s="26"/>
      <c r="DF51" s="26"/>
      <c r="DG51" s="26"/>
      <c r="DH51" s="26"/>
      <c r="DI51" s="26"/>
      <c r="DJ51" s="26"/>
      <c r="DK51" s="26"/>
      <c r="DL51" s="26"/>
      <c r="DM51" s="26"/>
      <c r="DN51" s="26"/>
      <c r="DO51" s="26"/>
      <c r="DP51" s="26"/>
      <c r="DQ51" s="26"/>
      <c r="DR51" s="26"/>
      <c r="DS51" s="26"/>
      <c r="DT51" s="26"/>
      <c r="DU51" s="26"/>
      <c r="DV51" s="26"/>
      <c r="DW51" s="26"/>
      <c r="DX51" s="26"/>
      <c r="DY51" s="26"/>
      <c r="DZ51" s="26"/>
      <c r="EA51" s="26"/>
      <c r="EB51" s="26"/>
      <c r="EC51" s="26"/>
      <c r="ED51" s="26"/>
      <c r="EE51" s="26"/>
      <c r="EF51" s="26"/>
      <c r="EG51" s="26"/>
      <c r="EH51" s="26"/>
      <c r="EI51" s="26"/>
      <c r="EJ51" s="26"/>
      <c r="EK51" s="26"/>
      <c r="EL51" s="26"/>
      <c r="EM51" s="26"/>
      <c r="EN51" s="26"/>
      <c r="EO51" s="26"/>
      <c r="EP51" s="26"/>
      <c r="EQ51" s="26"/>
      <c r="ER51" s="26"/>
      <c r="ES51" s="26"/>
      <c r="ET51" s="26"/>
      <c r="EU51" s="26"/>
      <c r="EV51" s="26"/>
      <c r="EW51" s="26"/>
      <c r="EX51" s="26"/>
      <c r="EY51" s="26"/>
      <c r="EZ51" s="26"/>
      <c r="FA51" s="26"/>
    </row>
    <row r="52" spans="1:168" x14ac:dyDescent="0.2">
      <c r="A52" s="98" t="s">
        <v>97</v>
      </c>
      <c r="B52" s="17" t="s">
        <v>98</v>
      </c>
      <c r="C52" s="18">
        <f t="shared" ref="C52:F52" si="9">+C53+C58</f>
        <v>249000</v>
      </c>
      <c r="D52" s="18">
        <f t="shared" si="9"/>
        <v>71000</v>
      </c>
      <c r="E52" s="18">
        <f t="shared" si="9"/>
        <v>245474</v>
      </c>
      <c r="F52" s="18">
        <f t="shared" si="9"/>
        <v>46886</v>
      </c>
      <c r="G52" s="4"/>
      <c r="H52" s="4"/>
      <c r="I52" s="4"/>
      <c r="J52" s="4"/>
      <c r="K52" s="4"/>
      <c r="L52" s="4"/>
      <c r="M52" s="4"/>
      <c r="N52" s="4"/>
      <c r="O52" s="4"/>
      <c r="P52" s="4"/>
      <c r="Q52" s="4"/>
      <c r="R52" s="4"/>
      <c r="S52" s="4"/>
      <c r="T52" s="4"/>
      <c r="U52" s="4"/>
      <c r="V52" s="4"/>
      <c r="W52" s="4"/>
      <c r="X52" s="4"/>
      <c r="Y52" s="4"/>
      <c r="Z52" s="4"/>
      <c r="AA52" s="4"/>
      <c r="AB52" s="4"/>
      <c r="AC52" s="4"/>
      <c r="AD52" s="4"/>
      <c r="AE52" s="4"/>
      <c r="AF52" s="4"/>
      <c r="AG52" s="4"/>
      <c r="AH52" s="4"/>
      <c r="AI52" s="4"/>
      <c r="AJ52" s="4"/>
      <c r="AK52" s="4"/>
      <c r="AL52" s="4"/>
      <c r="AM52" s="4"/>
      <c r="AN52" s="4"/>
      <c r="AO52" s="4"/>
      <c r="AP52" s="4"/>
      <c r="AQ52" s="4"/>
      <c r="AR52" s="4"/>
      <c r="AS52" s="4"/>
      <c r="AT52" s="4"/>
      <c r="AU52" s="4"/>
      <c r="AV52" s="4"/>
      <c r="AW52" s="4"/>
      <c r="AX52" s="4"/>
      <c r="AY52" s="4"/>
      <c r="AZ52" s="4"/>
      <c r="BA52" s="4"/>
      <c r="BB52" s="4"/>
      <c r="BC52" s="4"/>
      <c r="BD52" s="4"/>
      <c r="BE52" s="4"/>
      <c r="BF52" s="4"/>
      <c r="BG52" s="4"/>
      <c r="BH52" s="4"/>
      <c r="BI52" s="4"/>
      <c r="BJ52" s="4"/>
      <c r="BK52" s="4"/>
      <c r="BL52" s="4"/>
      <c r="BM52" s="4"/>
      <c r="BN52" s="4"/>
      <c r="BO52" s="4"/>
      <c r="BP52" s="4"/>
      <c r="BQ52" s="4"/>
      <c r="BR52" s="4"/>
      <c r="BS52" s="4"/>
      <c r="BT52" s="4"/>
      <c r="BU52" s="4"/>
      <c r="BV52" s="4"/>
      <c r="BW52" s="4"/>
      <c r="BX52" s="4"/>
      <c r="BY52" s="4"/>
      <c r="BZ52" s="4"/>
      <c r="CA52" s="4"/>
      <c r="CB52" s="4"/>
      <c r="CC52" s="4"/>
      <c r="CD52" s="4"/>
      <c r="CE52" s="4"/>
      <c r="CF52" s="4"/>
      <c r="CG52" s="4"/>
      <c r="CH52" s="4"/>
      <c r="CI52" s="4"/>
      <c r="CJ52" s="4"/>
      <c r="CK52" s="4"/>
      <c r="CL52" s="4"/>
      <c r="CM52" s="4"/>
      <c r="CN52" s="4"/>
      <c r="CO52" s="4"/>
      <c r="CP52" s="4"/>
      <c r="CQ52" s="4"/>
      <c r="CR52" s="4"/>
      <c r="CS52" s="4"/>
      <c r="CT52" s="4"/>
      <c r="CU52" s="4"/>
      <c r="CV52" s="4"/>
      <c r="CW52" s="4"/>
      <c r="CX52" s="4"/>
      <c r="CY52" s="4"/>
      <c r="CZ52" s="4"/>
      <c r="DA52" s="4"/>
      <c r="DB52" s="4"/>
      <c r="DC52" s="4"/>
      <c r="DD52" s="4"/>
      <c r="DE52" s="4"/>
      <c r="DF52" s="4"/>
      <c r="DG52" s="4"/>
      <c r="DH52" s="4"/>
      <c r="DI52" s="4"/>
      <c r="DJ52" s="4"/>
      <c r="DK52" s="4"/>
      <c r="DL52" s="4"/>
      <c r="DM52" s="4"/>
      <c r="DN52" s="4"/>
      <c r="DO52" s="4"/>
      <c r="DP52" s="4"/>
      <c r="DQ52" s="4"/>
      <c r="DR52" s="4"/>
      <c r="DS52" s="4"/>
      <c r="DT52" s="4"/>
      <c r="DU52" s="4"/>
      <c r="DV52" s="4"/>
      <c r="DW52" s="4"/>
      <c r="DX52" s="4"/>
      <c r="DY52" s="4"/>
      <c r="DZ52" s="4"/>
      <c r="EA52" s="4"/>
      <c r="EB52" s="4"/>
      <c r="EC52" s="4"/>
      <c r="ED52" s="4"/>
      <c r="EE52" s="4"/>
      <c r="EF52" s="4"/>
      <c r="EG52" s="4"/>
      <c r="EH52" s="4"/>
      <c r="EI52" s="4"/>
      <c r="EJ52" s="4"/>
      <c r="EK52" s="4"/>
      <c r="EL52" s="4"/>
      <c r="EM52" s="4"/>
      <c r="EN52" s="4"/>
      <c r="EO52" s="4"/>
      <c r="EP52" s="4"/>
      <c r="EQ52" s="4"/>
      <c r="ER52" s="4"/>
      <c r="ES52" s="4"/>
      <c r="ET52" s="4"/>
      <c r="EU52" s="4"/>
      <c r="EV52" s="4"/>
      <c r="EW52" s="4"/>
      <c r="EX52" s="4"/>
      <c r="EY52" s="4"/>
      <c r="EZ52" s="26"/>
      <c r="FA52" s="26"/>
    </row>
    <row r="53" spans="1:168" x14ac:dyDescent="0.2">
      <c r="A53" s="98" t="s">
        <v>99</v>
      </c>
      <c r="B53" s="17" t="s">
        <v>100</v>
      </c>
      <c r="C53" s="18">
        <f t="shared" ref="C53:F53" si="10">+C54+C56</f>
        <v>0</v>
      </c>
      <c r="D53" s="18">
        <f t="shared" si="10"/>
        <v>0</v>
      </c>
      <c r="E53" s="18">
        <f t="shared" si="10"/>
        <v>0</v>
      </c>
      <c r="F53" s="18">
        <f t="shared" si="10"/>
        <v>0</v>
      </c>
      <c r="G53" s="4"/>
      <c r="H53" s="4"/>
      <c r="I53" s="4"/>
      <c r="J53" s="4"/>
      <c r="K53" s="4"/>
      <c r="L53" s="4"/>
      <c r="M53" s="4"/>
      <c r="N53" s="4"/>
      <c r="O53" s="4"/>
      <c r="P53" s="4"/>
      <c r="Q53" s="4"/>
      <c r="R53" s="4"/>
      <c r="S53" s="4"/>
      <c r="T53" s="4"/>
      <c r="U53" s="4"/>
      <c r="V53" s="4"/>
      <c r="W53" s="4"/>
      <c r="X53" s="4"/>
      <c r="Y53" s="4"/>
      <c r="Z53" s="4"/>
      <c r="AA53" s="4"/>
      <c r="AB53" s="4"/>
      <c r="AC53" s="4"/>
      <c r="AD53" s="4"/>
      <c r="AE53" s="4"/>
      <c r="AF53" s="4"/>
      <c r="AG53" s="4"/>
      <c r="AH53" s="4"/>
      <c r="AI53" s="4"/>
      <c r="AJ53" s="4"/>
      <c r="AK53" s="4"/>
      <c r="AL53" s="4"/>
      <c r="AM53" s="4"/>
      <c r="AN53" s="4"/>
      <c r="AO53" s="4"/>
      <c r="AP53" s="4"/>
      <c r="AQ53" s="4"/>
      <c r="AR53" s="4"/>
      <c r="AS53" s="4"/>
      <c r="AT53" s="4"/>
      <c r="AU53" s="4"/>
      <c r="AV53" s="4"/>
      <c r="AW53" s="4"/>
      <c r="AX53" s="4"/>
      <c r="AY53" s="4"/>
      <c r="AZ53" s="4"/>
      <c r="BA53" s="4"/>
      <c r="BB53" s="4"/>
      <c r="BC53" s="4"/>
      <c r="BD53" s="4"/>
      <c r="BE53" s="4"/>
      <c r="BF53" s="4"/>
      <c r="BG53" s="4"/>
      <c r="BH53" s="4"/>
      <c r="BI53" s="4"/>
      <c r="BJ53" s="4"/>
      <c r="BK53" s="4"/>
      <c r="BL53" s="4"/>
      <c r="BM53" s="4"/>
      <c r="BN53" s="4"/>
      <c r="BO53" s="4"/>
      <c r="BP53" s="4"/>
      <c r="BQ53" s="4"/>
      <c r="BR53" s="4"/>
      <c r="BS53" s="4"/>
      <c r="BT53" s="4"/>
      <c r="BU53" s="4"/>
      <c r="BV53" s="4"/>
      <c r="BW53" s="4"/>
      <c r="BX53" s="4"/>
      <c r="BY53" s="4"/>
      <c r="BZ53" s="4"/>
      <c r="CA53" s="4"/>
      <c r="CB53" s="4"/>
      <c r="CC53" s="4"/>
      <c r="CD53" s="4"/>
      <c r="CE53" s="4"/>
      <c r="CF53" s="4"/>
      <c r="CG53" s="4"/>
      <c r="CH53" s="4"/>
      <c r="CI53" s="4"/>
      <c r="CJ53" s="4"/>
      <c r="CK53" s="4"/>
      <c r="CL53" s="4"/>
      <c r="CM53" s="4"/>
      <c r="CN53" s="4"/>
      <c r="CO53" s="4"/>
      <c r="CP53" s="4"/>
      <c r="CQ53" s="4"/>
      <c r="CR53" s="4"/>
      <c r="CS53" s="4"/>
      <c r="CT53" s="4"/>
      <c r="CU53" s="4"/>
      <c r="CV53" s="4"/>
      <c r="CW53" s="4"/>
      <c r="CX53" s="4"/>
      <c r="CY53" s="4"/>
      <c r="CZ53" s="4"/>
      <c r="DA53" s="4"/>
      <c r="DB53" s="4"/>
      <c r="DC53" s="4"/>
      <c r="DD53" s="4"/>
      <c r="DE53" s="4"/>
      <c r="DF53" s="4"/>
      <c r="DG53" s="4"/>
      <c r="DH53" s="4"/>
      <c r="DI53" s="4"/>
      <c r="DJ53" s="4"/>
      <c r="DK53" s="4"/>
      <c r="DL53" s="4"/>
      <c r="DM53" s="4"/>
      <c r="DN53" s="4"/>
      <c r="DO53" s="4"/>
      <c r="DP53" s="4"/>
      <c r="DQ53" s="4"/>
      <c r="DR53" s="4"/>
      <c r="DS53" s="4"/>
      <c r="DT53" s="4"/>
      <c r="DU53" s="4"/>
      <c r="DV53" s="4"/>
      <c r="DW53" s="4"/>
      <c r="DX53" s="4"/>
      <c r="DY53" s="4"/>
      <c r="DZ53" s="4"/>
      <c r="EA53" s="4"/>
      <c r="EB53" s="4"/>
      <c r="EC53" s="4"/>
      <c r="ED53" s="4"/>
      <c r="EE53" s="4"/>
      <c r="EF53" s="4"/>
      <c r="EG53" s="4"/>
      <c r="EH53" s="4"/>
      <c r="EI53" s="4"/>
      <c r="EJ53" s="4"/>
      <c r="EK53" s="4"/>
      <c r="EL53" s="4"/>
      <c r="EM53" s="4"/>
      <c r="EN53" s="4"/>
      <c r="EO53" s="4"/>
      <c r="EP53" s="4"/>
      <c r="EQ53" s="4"/>
      <c r="ER53" s="4"/>
      <c r="ES53" s="4"/>
      <c r="ET53" s="4"/>
      <c r="EU53" s="4"/>
      <c r="EV53" s="4"/>
      <c r="EW53" s="4"/>
      <c r="EX53" s="4"/>
      <c r="EY53" s="4"/>
      <c r="EZ53" s="26"/>
      <c r="FA53" s="26"/>
    </row>
    <row r="54" spans="1:168" x14ac:dyDescent="0.2">
      <c r="A54" s="98" t="s">
        <v>101</v>
      </c>
      <c r="B54" s="17" t="s">
        <v>102</v>
      </c>
      <c r="C54" s="18">
        <f t="shared" ref="C54:F54" si="11">+C55</f>
        <v>0</v>
      </c>
      <c r="D54" s="18">
        <f t="shared" si="11"/>
        <v>0</v>
      </c>
      <c r="E54" s="18">
        <f t="shared" si="11"/>
        <v>0</v>
      </c>
      <c r="F54" s="18">
        <f t="shared" si="11"/>
        <v>0</v>
      </c>
      <c r="G54" s="4"/>
      <c r="H54" s="4"/>
      <c r="I54" s="4"/>
      <c r="J54" s="4"/>
      <c r="K54" s="4"/>
      <c r="L54" s="4"/>
      <c r="M54" s="4"/>
      <c r="N54" s="4"/>
      <c r="O54" s="4"/>
      <c r="P54" s="4"/>
      <c r="Q54" s="4"/>
      <c r="R54" s="4"/>
      <c r="S54" s="4"/>
      <c r="T54" s="4"/>
      <c r="U54" s="4"/>
      <c r="V54" s="4"/>
      <c r="W54" s="4"/>
      <c r="X54" s="4"/>
      <c r="Y54" s="4"/>
      <c r="Z54" s="4"/>
      <c r="AA54" s="4"/>
      <c r="AB54" s="4"/>
      <c r="AC54" s="4"/>
      <c r="AD54" s="4"/>
      <c r="AE54" s="4"/>
      <c r="AF54" s="4"/>
      <c r="AG54" s="4"/>
      <c r="AH54" s="4"/>
      <c r="AI54" s="4"/>
      <c r="AJ54" s="4"/>
      <c r="AK54" s="4"/>
      <c r="AL54" s="4"/>
      <c r="AM54" s="4"/>
      <c r="AN54" s="4"/>
      <c r="AO54" s="4"/>
      <c r="AP54" s="4"/>
      <c r="AQ54" s="4"/>
      <c r="AR54" s="4"/>
      <c r="AS54" s="4"/>
      <c r="AT54" s="4"/>
      <c r="AU54" s="4"/>
      <c r="AV54" s="4"/>
      <c r="AW54" s="4"/>
      <c r="AX54" s="4"/>
      <c r="AY54" s="4"/>
      <c r="AZ54" s="4"/>
      <c r="BA54" s="4"/>
      <c r="BB54" s="4"/>
      <c r="BC54" s="4"/>
      <c r="BD54" s="4"/>
      <c r="BE54" s="4"/>
      <c r="BF54" s="4"/>
      <c r="BG54" s="4"/>
      <c r="BH54" s="4"/>
      <c r="BI54" s="4"/>
      <c r="BJ54" s="4"/>
      <c r="BK54" s="4"/>
      <c r="BL54" s="4"/>
      <c r="BM54" s="4"/>
      <c r="BN54" s="4"/>
      <c r="BO54" s="4"/>
      <c r="BP54" s="4"/>
      <c r="BQ54" s="4"/>
      <c r="BR54" s="4"/>
      <c r="BS54" s="4"/>
      <c r="BT54" s="4"/>
      <c r="BU54" s="4"/>
      <c r="BV54" s="4"/>
      <c r="BW54" s="4"/>
      <c r="BX54" s="4"/>
      <c r="BY54" s="4"/>
      <c r="BZ54" s="4"/>
      <c r="CA54" s="4"/>
      <c r="CB54" s="4"/>
      <c r="CC54" s="4"/>
      <c r="CD54" s="4"/>
      <c r="CE54" s="4"/>
      <c r="CF54" s="4"/>
      <c r="CG54" s="4"/>
      <c r="CH54" s="4"/>
      <c r="CI54" s="4"/>
      <c r="CJ54" s="4"/>
      <c r="CK54" s="4"/>
      <c r="CL54" s="4"/>
      <c r="CM54" s="4"/>
      <c r="CN54" s="4"/>
      <c r="CO54" s="4"/>
      <c r="CP54" s="4"/>
      <c r="CQ54" s="4"/>
      <c r="CR54" s="4"/>
      <c r="CS54" s="4"/>
      <c r="CT54" s="4"/>
      <c r="CU54" s="4"/>
      <c r="CV54" s="4"/>
      <c r="CW54" s="4"/>
      <c r="CX54" s="4"/>
      <c r="CY54" s="4"/>
      <c r="CZ54" s="4"/>
      <c r="DA54" s="4"/>
      <c r="DB54" s="4"/>
      <c r="DC54" s="4"/>
      <c r="DD54" s="4"/>
      <c r="DE54" s="4"/>
      <c r="DF54" s="4"/>
      <c r="DG54" s="4"/>
      <c r="DH54" s="4"/>
      <c r="DI54" s="4"/>
      <c r="DJ54" s="4"/>
      <c r="DK54" s="4"/>
      <c r="DL54" s="4"/>
      <c r="DM54" s="4"/>
      <c r="DN54" s="4"/>
      <c r="DO54" s="4"/>
      <c r="DP54" s="4"/>
      <c r="DQ54" s="4"/>
      <c r="DR54" s="4"/>
      <c r="DS54" s="4"/>
      <c r="DT54" s="4"/>
      <c r="DU54" s="4"/>
      <c r="DV54" s="4"/>
      <c r="DW54" s="4"/>
      <c r="DX54" s="4"/>
      <c r="DY54" s="4"/>
      <c r="DZ54" s="4"/>
      <c r="EA54" s="4"/>
      <c r="EB54" s="4"/>
      <c r="EC54" s="4"/>
      <c r="ED54" s="4"/>
      <c r="EE54" s="4"/>
      <c r="EF54" s="4"/>
      <c r="EG54" s="4"/>
      <c r="EH54" s="4"/>
      <c r="EI54" s="4"/>
      <c r="EJ54" s="4"/>
      <c r="EK54" s="4"/>
      <c r="EL54" s="4"/>
      <c r="EM54" s="4"/>
      <c r="EN54" s="4"/>
      <c r="EO54" s="4"/>
      <c r="EP54" s="4"/>
      <c r="EQ54" s="4"/>
      <c r="ER54" s="4"/>
      <c r="ES54" s="4"/>
      <c r="ET54" s="4"/>
      <c r="EU54" s="4"/>
      <c r="EV54" s="4"/>
      <c r="EW54" s="4"/>
      <c r="EX54" s="4"/>
      <c r="EY54" s="4"/>
      <c r="EZ54" s="26"/>
      <c r="FA54" s="26"/>
    </row>
    <row r="55" spans="1:168" s="130" customFormat="1" x14ac:dyDescent="0.2">
      <c r="A55" s="99" t="s">
        <v>103</v>
      </c>
      <c r="B55" s="103" t="s">
        <v>104</v>
      </c>
      <c r="C55" s="126">
        <v>0</v>
      </c>
      <c r="D55" s="126">
        <v>0</v>
      </c>
      <c r="E55" s="127">
        <v>0</v>
      </c>
      <c r="F55" s="127">
        <v>0</v>
      </c>
      <c r="G55" s="128"/>
      <c r="H55" s="128"/>
      <c r="I55" s="128"/>
      <c r="J55" s="128"/>
      <c r="K55" s="128"/>
      <c r="L55" s="128"/>
      <c r="M55" s="128"/>
      <c r="N55" s="128"/>
      <c r="O55" s="128"/>
      <c r="P55" s="128"/>
      <c r="Q55" s="128"/>
      <c r="R55" s="128"/>
      <c r="S55" s="128"/>
      <c r="T55" s="128"/>
      <c r="U55" s="128"/>
      <c r="V55" s="128"/>
      <c r="W55" s="128"/>
      <c r="X55" s="128"/>
      <c r="Y55" s="128"/>
      <c r="Z55" s="128"/>
      <c r="AA55" s="128"/>
      <c r="AB55" s="128"/>
      <c r="AC55" s="128"/>
      <c r="AD55" s="128"/>
      <c r="AE55" s="128"/>
      <c r="AF55" s="128"/>
      <c r="AG55" s="128"/>
      <c r="AH55" s="128"/>
      <c r="AI55" s="128"/>
      <c r="AJ55" s="128"/>
      <c r="AK55" s="128"/>
      <c r="AL55" s="128"/>
      <c r="AM55" s="128"/>
      <c r="AN55" s="128"/>
      <c r="AO55" s="128"/>
      <c r="AP55" s="128"/>
      <c r="AQ55" s="128"/>
      <c r="AR55" s="128"/>
      <c r="AS55" s="128"/>
      <c r="AT55" s="128"/>
      <c r="AU55" s="128"/>
      <c r="AV55" s="128"/>
      <c r="AW55" s="128"/>
      <c r="AX55" s="128"/>
      <c r="AY55" s="128"/>
      <c r="AZ55" s="128"/>
      <c r="BA55" s="128"/>
      <c r="BB55" s="128"/>
      <c r="BC55" s="128"/>
      <c r="BD55" s="128"/>
      <c r="BE55" s="128"/>
      <c r="BF55" s="128"/>
      <c r="BG55" s="128"/>
      <c r="BH55" s="128"/>
      <c r="BI55" s="128"/>
      <c r="BJ55" s="128"/>
      <c r="BK55" s="128"/>
      <c r="BL55" s="128"/>
      <c r="BM55" s="128"/>
      <c r="BN55" s="128"/>
      <c r="BO55" s="128"/>
      <c r="BP55" s="128"/>
      <c r="BQ55" s="128"/>
      <c r="BR55" s="128"/>
      <c r="BS55" s="128"/>
      <c r="BT55" s="128"/>
      <c r="BU55" s="128"/>
      <c r="BV55" s="128"/>
      <c r="BW55" s="128"/>
      <c r="BX55" s="128"/>
      <c r="BY55" s="128"/>
      <c r="BZ55" s="128"/>
      <c r="CA55" s="128"/>
      <c r="CB55" s="128"/>
      <c r="CC55" s="128"/>
      <c r="CD55" s="128"/>
      <c r="CE55" s="128"/>
      <c r="CF55" s="128"/>
      <c r="CG55" s="128"/>
      <c r="CH55" s="128"/>
      <c r="CI55" s="128"/>
      <c r="CJ55" s="128"/>
      <c r="CK55" s="128"/>
      <c r="CL55" s="128"/>
      <c r="CM55" s="128"/>
      <c r="CN55" s="128"/>
      <c r="CO55" s="128"/>
      <c r="CP55" s="128"/>
      <c r="CQ55" s="128"/>
      <c r="CR55" s="128"/>
      <c r="CS55" s="128"/>
      <c r="CT55" s="128"/>
      <c r="CU55" s="128"/>
      <c r="CV55" s="128"/>
      <c r="CW55" s="128"/>
      <c r="CX55" s="128"/>
      <c r="CY55" s="128"/>
      <c r="CZ55" s="128"/>
      <c r="DA55" s="128"/>
      <c r="DB55" s="128"/>
      <c r="DC55" s="128"/>
      <c r="DD55" s="128"/>
      <c r="DE55" s="128"/>
      <c r="DF55" s="128"/>
      <c r="DG55" s="128"/>
      <c r="DH55" s="128"/>
      <c r="DI55" s="128"/>
      <c r="DJ55" s="128"/>
      <c r="DK55" s="128"/>
      <c r="DL55" s="128"/>
      <c r="DM55" s="128"/>
      <c r="DN55" s="128"/>
      <c r="DO55" s="128"/>
      <c r="DP55" s="128"/>
      <c r="DQ55" s="128"/>
      <c r="DR55" s="128"/>
      <c r="DS55" s="128"/>
      <c r="DT55" s="128"/>
      <c r="DU55" s="128"/>
      <c r="DV55" s="128"/>
      <c r="DW55" s="128"/>
      <c r="DX55" s="128"/>
      <c r="DY55" s="128"/>
      <c r="DZ55" s="128"/>
      <c r="EA55" s="128"/>
      <c r="EB55" s="128"/>
      <c r="EC55" s="128"/>
      <c r="ED55" s="128"/>
      <c r="EE55" s="128"/>
      <c r="EF55" s="128"/>
      <c r="EG55" s="128"/>
      <c r="EH55" s="128"/>
      <c r="EI55" s="128"/>
      <c r="EJ55" s="128"/>
      <c r="EK55" s="128"/>
      <c r="EL55" s="128"/>
      <c r="EM55" s="128"/>
      <c r="EN55" s="128"/>
      <c r="EO55" s="128"/>
      <c r="EP55" s="128"/>
      <c r="EQ55" s="128"/>
      <c r="ER55" s="128"/>
      <c r="ES55" s="128"/>
      <c r="ET55" s="128"/>
      <c r="EU55" s="128"/>
      <c r="EV55" s="128"/>
      <c r="EW55" s="128"/>
      <c r="EX55" s="128"/>
      <c r="EY55" s="128"/>
      <c r="EZ55" s="128"/>
      <c r="FA55" s="128"/>
      <c r="FB55" s="129"/>
      <c r="FC55" s="129"/>
      <c r="FD55" s="129"/>
      <c r="FE55" s="129"/>
      <c r="FF55" s="129"/>
      <c r="FG55" s="129"/>
      <c r="FH55" s="129"/>
      <c r="FI55" s="129"/>
      <c r="FJ55" s="129"/>
      <c r="FK55" s="129"/>
      <c r="FL55" s="129"/>
    </row>
    <row r="56" spans="1:168" x14ac:dyDescent="0.2">
      <c r="A56" s="98" t="s">
        <v>105</v>
      </c>
      <c r="B56" s="17" t="s">
        <v>106</v>
      </c>
      <c r="C56" s="18">
        <f t="shared" ref="C56:F56" si="12">+C57</f>
        <v>0</v>
      </c>
      <c r="D56" s="18">
        <f t="shared" si="12"/>
        <v>0</v>
      </c>
      <c r="E56" s="18">
        <f t="shared" si="12"/>
        <v>0</v>
      </c>
      <c r="F56" s="18">
        <f t="shared" si="12"/>
        <v>0</v>
      </c>
      <c r="G56" s="4"/>
      <c r="H56" s="4"/>
      <c r="I56" s="4"/>
      <c r="J56" s="4"/>
      <c r="K56" s="4"/>
      <c r="L56" s="4"/>
      <c r="M56" s="4"/>
      <c r="N56" s="4"/>
      <c r="O56" s="4"/>
      <c r="P56" s="4"/>
      <c r="Q56" s="4"/>
      <c r="R56" s="4"/>
      <c r="S56" s="4"/>
      <c r="T56" s="4"/>
      <c r="U56" s="4"/>
      <c r="V56" s="4"/>
      <c r="W56" s="4"/>
      <c r="X56" s="4"/>
      <c r="Y56" s="4"/>
      <c r="Z56" s="4"/>
      <c r="AA56" s="4"/>
      <c r="AB56" s="4"/>
      <c r="AC56" s="4"/>
      <c r="AD56" s="4"/>
      <c r="AE56" s="4"/>
      <c r="AF56" s="4"/>
      <c r="AG56" s="4"/>
      <c r="AH56" s="4"/>
      <c r="AI56" s="4"/>
      <c r="AJ56" s="4"/>
      <c r="AK56" s="4"/>
      <c r="AL56" s="4"/>
      <c r="AM56" s="4"/>
      <c r="AN56" s="4"/>
      <c r="AO56" s="4"/>
      <c r="AP56" s="4"/>
      <c r="AQ56" s="4"/>
      <c r="AR56" s="4"/>
      <c r="AS56" s="4"/>
      <c r="AT56" s="4"/>
      <c r="AU56" s="4"/>
      <c r="AV56" s="4"/>
      <c r="AW56" s="4"/>
      <c r="AX56" s="4"/>
      <c r="AY56" s="4"/>
      <c r="AZ56" s="4"/>
      <c r="BA56" s="4"/>
      <c r="BB56" s="4"/>
      <c r="BC56" s="4"/>
      <c r="BD56" s="4"/>
      <c r="BE56" s="4"/>
      <c r="BF56" s="4"/>
      <c r="BG56" s="4"/>
      <c r="BH56" s="4"/>
      <c r="BI56" s="4"/>
      <c r="BJ56" s="4"/>
      <c r="BK56" s="4"/>
      <c r="BL56" s="4"/>
      <c r="BM56" s="4"/>
      <c r="BN56" s="4"/>
      <c r="BO56" s="4"/>
      <c r="BP56" s="4"/>
      <c r="BQ56" s="4"/>
      <c r="BR56" s="4"/>
      <c r="BS56" s="4"/>
      <c r="BT56" s="4"/>
      <c r="BU56" s="4"/>
      <c r="BV56" s="4"/>
      <c r="BW56" s="4"/>
      <c r="BX56" s="4"/>
      <c r="BY56" s="4"/>
      <c r="BZ56" s="4"/>
      <c r="CA56" s="4"/>
      <c r="CB56" s="4"/>
      <c r="CC56" s="4"/>
      <c r="CD56" s="4"/>
      <c r="CE56" s="4"/>
      <c r="CF56" s="4"/>
      <c r="CG56" s="4"/>
      <c r="CH56" s="4"/>
      <c r="CI56" s="4"/>
      <c r="CJ56" s="4"/>
      <c r="CK56" s="4"/>
      <c r="CL56" s="4"/>
      <c r="CM56" s="4"/>
      <c r="CN56" s="4"/>
      <c r="CO56" s="4"/>
      <c r="CP56" s="4"/>
      <c r="CQ56" s="4"/>
      <c r="CR56" s="4"/>
      <c r="CS56" s="4"/>
      <c r="CT56" s="4"/>
      <c r="CU56" s="4"/>
      <c r="CV56" s="4"/>
      <c r="CW56" s="4"/>
      <c r="CX56" s="4"/>
      <c r="CY56" s="4"/>
      <c r="CZ56" s="4"/>
      <c r="DA56" s="4"/>
      <c r="DB56" s="4"/>
      <c r="DC56" s="4"/>
      <c r="DD56" s="4"/>
      <c r="DE56" s="4"/>
      <c r="DF56" s="4"/>
      <c r="DG56" s="4"/>
      <c r="DH56" s="4"/>
      <c r="DI56" s="4"/>
      <c r="DJ56" s="4"/>
      <c r="DK56" s="4"/>
      <c r="DL56" s="4"/>
      <c r="DM56" s="4"/>
      <c r="DN56" s="4"/>
      <c r="DO56" s="4"/>
      <c r="DP56" s="4"/>
      <c r="DQ56" s="4"/>
      <c r="DR56" s="4"/>
      <c r="DS56" s="4"/>
      <c r="DT56" s="4"/>
      <c r="DU56" s="4"/>
      <c r="DV56" s="4"/>
      <c r="DW56" s="4"/>
      <c r="DX56" s="4"/>
      <c r="DY56" s="4"/>
      <c r="DZ56" s="4"/>
      <c r="EA56" s="4"/>
      <c r="EB56" s="4"/>
      <c r="EC56" s="4"/>
      <c r="ED56" s="4"/>
      <c r="EE56" s="4"/>
      <c r="EF56" s="4"/>
      <c r="EG56" s="4"/>
      <c r="EH56" s="4"/>
      <c r="EI56" s="4"/>
      <c r="EJ56" s="4"/>
      <c r="EK56" s="4"/>
      <c r="EL56" s="4"/>
      <c r="EM56" s="4"/>
      <c r="EN56" s="4"/>
      <c r="EO56" s="4"/>
      <c r="EP56" s="4"/>
      <c r="EQ56" s="4"/>
      <c r="ER56" s="4"/>
      <c r="ES56" s="4"/>
      <c r="ET56" s="4"/>
      <c r="EU56" s="4"/>
      <c r="EV56" s="4"/>
      <c r="EW56" s="4"/>
      <c r="EX56" s="4"/>
      <c r="EY56" s="4"/>
      <c r="EZ56" s="26"/>
      <c r="FA56" s="26"/>
    </row>
    <row r="57" spans="1:168" s="130" customFormat="1" x14ac:dyDescent="0.2">
      <c r="A57" s="99" t="s">
        <v>107</v>
      </c>
      <c r="B57" s="103" t="s">
        <v>108</v>
      </c>
      <c r="C57" s="126">
        <v>0</v>
      </c>
      <c r="D57" s="126">
        <v>0</v>
      </c>
      <c r="E57" s="127">
        <v>0</v>
      </c>
      <c r="F57" s="127">
        <v>0</v>
      </c>
      <c r="G57" s="128"/>
      <c r="H57" s="128"/>
      <c r="I57" s="128"/>
      <c r="J57" s="128"/>
      <c r="K57" s="128"/>
      <c r="L57" s="128"/>
      <c r="M57" s="128"/>
      <c r="N57" s="128"/>
      <c r="O57" s="128"/>
      <c r="P57" s="128"/>
      <c r="Q57" s="128"/>
      <c r="R57" s="128"/>
      <c r="S57" s="128"/>
      <c r="T57" s="128"/>
      <c r="U57" s="128"/>
      <c r="V57" s="128"/>
      <c r="W57" s="128"/>
      <c r="X57" s="128"/>
      <c r="Y57" s="128"/>
      <c r="Z57" s="128"/>
      <c r="AA57" s="128"/>
      <c r="AB57" s="128"/>
      <c r="AC57" s="128"/>
      <c r="AD57" s="128"/>
      <c r="AE57" s="128"/>
      <c r="AF57" s="128"/>
      <c r="AG57" s="128"/>
      <c r="AH57" s="128"/>
      <c r="AI57" s="128"/>
      <c r="AJ57" s="128"/>
      <c r="AK57" s="128"/>
      <c r="AL57" s="128"/>
      <c r="AM57" s="128"/>
      <c r="AN57" s="128"/>
      <c r="AO57" s="128"/>
      <c r="AP57" s="128"/>
      <c r="AQ57" s="128"/>
      <c r="AR57" s="128"/>
      <c r="AS57" s="128"/>
      <c r="AT57" s="128"/>
      <c r="AU57" s="128"/>
      <c r="AV57" s="128"/>
      <c r="AW57" s="128"/>
      <c r="AX57" s="128"/>
      <c r="AY57" s="128"/>
      <c r="AZ57" s="128"/>
      <c r="BA57" s="128"/>
      <c r="BB57" s="128"/>
      <c r="BC57" s="128"/>
      <c r="BD57" s="128"/>
      <c r="BE57" s="128"/>
      <c r="BF57" s="128"/>
      <c r="BG57" s="128"/>
      <c r="BH57" s="128"/>
      <c r="BI57" s="128"/>
      <c r="BJ57" s="128"/>
      <c r="BK57" s="128"/>
      <c r="BL57" s="128"/>
      <c r="BM57" s="128"/>
      <c r="BN57" s="128"/>
      <c r="BO57" s="128"/>
      <c r="BP57" s="128"/>
      <c r="BQ57" s="128"/>
      <c r="BR57" s="128"/>
      <c r="BS57" s="128"/>
      <c r="BT57" s="128"/>
      <c r="BU57" s="128"/>
      <c r="BV57" s="128"/>
      <c r="BW57" s="128"/>
      <c r="BX57" s="128"/>
      <c r="BY57" s="128"/>
      <c r="BZ57" s="128"/>
      <c r="CA57" s="128"/>
      <c r="CB57" s="128"/>
      <c r="CC57" s="128"/>
      <c r="CD57" s="128"/>
      <c r="CE57" s="128"/>
      <c r="CF57" s="128"/>
      <c r="CG57" s="128"/>
      <c r="CH57" s="128"/>
      <c r="CI57" s="128"/>
      <c r="CJ57" s="128"/>
      <c r="CK57" s="128"/>
      <c r="CL57" s="128"/>
      <c r="CM57" s="128"/>
      <c r="CN57" s="128"/>
      <c r="CO57" s="128"/>
      <c r="CP57" s="128"/>
      <c r="CQ57" s="128"/>
      <c r="CR57" s="128"/>
      <c r="CS57" s="128"/>
      <c r="CT57" s="128"/>
      <c r="CU57" s="128"/>
      <c r="CV57" s="128"/>
      <c r="CW57" s="128"/>
      <c r="CX57" s="128"/>
      <c r="CY57" s="128"/>
      <c r="CZ57" s="128"/>
      <c r="DA57" s="128"/>
      <c r="DB57" s="128"/>
      <c r="DC57" s="128"/>
      <c r="DD57" s="128"/>
      <c r="DE57" s="128"/>
      <c r="DF57" s="128"/>
      <c r="DG57" s="128"/>
      <c r="DH57" s="128"/>
      <c r="DI57" s="128"/>
      <c r="DJ57" s="128"/>
      <c r="DK57" s="128"/>
      <c r="DL57" s="128"/>
      <c r="DM57" s="128"/>
      <c r="DN57" s="128"/>
      <c r="DO57" s="128"/>
      <c r="DP57" s="128"/>
      <c r="DQ57" s="128"/>
      <c r="DR57" s="128"/>
      <c r="DS57" s="128"/>
      <c r="DT57" s="128"/>
      <c r="DU57" s="128"/>
      <c r="DV57" s="128"/>
      <c r="DW57" s="128"/>
      <c r="DX57" s="128"/>
      <c r="DY57" s="128"/>
      <c r="DZ57" s="128"/>
      <c r="EA57" s="128"/>
      <c r="EB57" s="128"/>
      <c r="EC57" s="128"/>
      <c r="ED57" s="128"/>
      <c r="EE57" s="128"/>
      <c r="EF57" s="128"/>
      <c r="EG57" s="128"/>
      <c r="EH57" s="128"/>
      <c r="EI57" s="128"/>
      <c r="EJ57" s="128"/>
      <c r="EK57" s="128"/>
      <c r="EL57" s="128"/>
      <c r="EM57" s="128"/>
      <c r="EN57" s="128"/>
      <c r="EO57" s="128"/>
      <c r="EP57" s="128"/>
      <c r="EQ57" s="128"/>
      <c r="ER57" s="128"/>
      <c r="ES57" s="128"/>
      <c r="ET57" s="128"/>
      <c r="EU57" s="128"/>
      <c r="EV57" s="128"/>
      <c r="EW57" s="128"/>
      <c r="EX57" s="128"/>
      <c r="EY57" s="128"/>
      <c r="EZ57" s="128"/>
      <c r="FA57" s="128"/>
      <c r="FB57" s="129"/>
      <c r="FC57" s="129"/>
      <c r="FD57" s="129"/>
      <c r="FE57" s="129"/>
      <c r="FF57" s="129"/>
      <c r="FG57" s="129"/>
      <c r="FH57" s="129"/>
      <c r="FI57" s="129"/>
      <c r="FJ57" s="129"/>
      <c r="FK57" s="129"/>
      <c r="FL57" s="129"/>
    </row>
    <row r="58" spans="1:168" s="24" customFormat="1" x14ac:dyDescent="0.2">
      <c r="A58" s="105" t="s">
        <v>109</v>
      </c>
      <c r="B58" s="17" t="s">
        <v>110</v>
      </c>
      <c r="C58" s="18">
        <f t="shared" ref="C58:F58" si="13">+C59+C64</f>
        <v>249000</v>
      </c>
      <c r="D58" s="18">
        <f t="shared" si="13"/>
        <v>71000</v>
      </c>
      <c r="E58" s="18">
        <f t="shared" si="13"/>
        <v>245474</v>
      </c>
      <c r="F58" s="18">
        <f t="shared" si="13"/>
        <v>46886</v>
      </c>
      <c r="G58" s="4"/>
      <c r="H58" s="4"/>
      <c r="I58" s="4"/>
      <c r="J58" s="4"/>
      <c r="K58" s="4"/>
      <c r="L58" s="4"/>
      <c r="M58" s="4"/>
      <c r="N58" s="4"/>
      <c r="O58" s="4"/>
      <c r="P58" s="4"/>
      <c r="Q58" s="4"/>
      <c r="R58" s="4"/>
      <c r="S58" s="4"/>
      <c r="T58" s="4"/>
      <c r="U58" s="4"/>
      <c r="V58" s="4"/>
      <c r="W58" s="4"/>
      <c r="X58" s="4"/>
      <c r="Y58" s="4"/>
      <c r="Z58" s="4"/>
      <c r="AA58" s="4"/>
      <c r="AB58" s="4"/>
      <c r="AC58" s="4"/>
      <c r="AD58" s="4"/>
      <c r="AE58" s="4"/>
      <c r="AF58" s="4"/>
      <c r="AG58" s="4"/>
      <c r="AH58" s="4"/>
      <c r="AI58" s="4"/>
      <c r="AJ58" s="4"/>
      <c r="AK58" s="4"/>
      <c r="AL58" s="4"/>
      <c r="AM58" s="4"/>
      <c r="AN58" s="4"/>
      <c r="AO58" s="4"/>
      <c r="AP58" s="4"/>
      <c r="AQ58" s="4"/>
      <c r="AR58" s="4"/>
      <c r="AS58" s="4"/>
      <c r="AT58" s="4"/>
      <c r="AU58" s="4"/>
      <c r="AV58" s="4"/>
      <c r="AW58" s="4"/>
      <c r="AX58" s="4"/>
      <c r="AY58" s="4"/>
      <c r="AZ58" s="4"/>
      <c r="BA58" s="4"/>
      <c r="BB58" s="4"/>
      <c r="BC58" s="4"/>
      <c r="BD58" s="4"/>
      <c r="BE58" s="4"/>
      <c r="BF58" s="4"/>
      <c r="BG58" s="4"/>
      <c r="BH58" s="4"/>
      <c r="BI58" s="4"/>
      <c r="BJ58" s="4"/>
      <c r="BK58" s="4"/>
      <c r="BL58" s="4"/>
      <c r="BM58" s="4"/>
      <c r="BN58" s="4"/>
      <c r="BO58" s="4"/>
      <c r="BP58" s="4"/>
      <c r="BQ58" s="4"/>
      <c r="BR58" s="4"/>
      <c r="BS58" s="4"/>
      <c r="BT58" s="4"/>
      <c r="BU58" s="4"/>
      <c r="BV58" s="4"/>
      <c r="BW58" s="4"/>
      <c r="BX58" s="4"/>
      <c r="BY58" s="4"/>
      <c r="BZ58" s="4"/>
      <c r="CA58" s="4"/>
      <c r="CB58" s="4"/>
      <c r="CC58" s="4"/>
      <c r="CD58" s="4"/>
      <c r="CE58" s="4"/>
      <c r="CF58" s="4"/>
      <c r="CG58" s="4"/>
      <c r="CH58" s="4"/>
      <c r="CI58" s="4"/>
      <c r="CJ58" s="4"/>
      <c r="CK58" s="4"/>
      <c r="CL58" s="4"/>
      <c r="CM58" s="4"/>
      <c r="CN58" s="4"/>
      <c r="CO58" s="4"/>
      <c r="CP58" s="4"/>
      <c r="CQ58" s="4"/>
      <c r="CR58" s="4"/>
      <c r="CS58" s="4"/>
      <c r="CT58" s="4"/>
      <c r="CU58" s="4"/>
      <c r="CV58" s="4"/>
      <c r="CW58" s="4"/>
      <c r="CX58" s="4"/>
      <c r="CY58" s="4"/>
      <c r="CZ58" s="4"/>
      <c r="DA58" s="4"/>
      <c r="DB58" s="4"/>
      <c r="DC58" s="4"/>
      <c r="DD58" s="4"/>
      <c r="DE58" s="4"/>
      <c r="DF58" s="4"/>
      <c r="DG58" s="4"/>
      <c r="DH58" s="4"/>
      <c r="DI58" s="4"/>
      <c r="DJ58" s="4"/>
      <c r="DK58" s="4"/>
      <c r="DL58" s="4"/>
      <c r="DM58" s="4"/>
      <c r="DN58" s="4"/>
      <c r="DO58" s="4"/>
      <c r="DP58" s="4"/>
      <c r="DQ58" s="4"/>
      <c r="DR58" s="4"/>
      <c r="DS58" s="4"/>
      <c r="DT58" s="4"/>
      <c r="DU58" s="4"/>
      <c r="DV58" s="4"/>
      <c r="DW58" s="4"/>
      <c r="DX58" s="4"/>
      <c r="DY58" s="4"/>
      <c r="DZ58" s="4"/>
      <c r="EA58" s="4"/>
      <c r="EB58" s="4"/>
      <c r="EC58" s="4"/>
      <c r="ED58" s="4"/>
      <c r="EE58" s="4"/>
      <c r="EF58" s="4"/>
      <c r="EG58" s="4"/>
      <c r="EH58" s="4"/>
      <c r="EI58" s="4"/>
      <c r="EJ58" s="4"/>
      <c r="EK58" s="4"/>
      <c r="EL58" s="4"/>
      <c r="EM58" s="4"/>
      <c r="EN58" s="4"/>
      <c r="EO58" s="4"/>
      <c r="EP58" s="4"/>
      <c r="EQ58" s="4"/>
      <c r="ER58" s="4"/>
      <c r="ES58" s="4"/>
      <c r="ET58" s="4"/>
      <c r="EU58" s="4"/>
      <c r="EV58" s="4"/>
      <c r="EW58" s="4"/>
      <c r="EX58" s="4"/>
      <c r="EY58" s="4"/>
      <c r="EZ58" s="4"/>
      <c r="FA58" s="4"/>
      <c r="FB58" s="23"/>
      <c r="FC58" s="23"/>
      <c r="FD58" s="23"/>
      <c r="FE58" s="23"/>
      <c r="FF58" s="23"/>
      <c r="FG58" s="23"/>
      <c r="FH58" s="23"/>
      <c r="FI58" s="23"/>
      <c r="FJ58" s="23"/>
      <c r="FK58" s="23"/>
      <c r="FL58" s="23"/>
    </row>
    <row r="59" spans="1:168" x14ac:dyDescent="0.2">
      <c r="A59" s="98" t="s">
        <v>111</v>
      </c>
      <c r="B59" s="17" t="s">
        <v>112</v>
      </c>
      <c r="C59" s="18">
        <f t="shared" ref="C59:F59" si="14">C63+C61+C62+C60</f>
        <v>249000</v>
      </c>
      <c r="D59" s="18">
        <f t="shared" si="14"/>
        <v>71000</v>
      </c>
      <c r="E59" s="18">
        <f t="shared" si="14"/>
        <v>245474</v>
      </c>
      <c r="F59" s="18">
        <f t="shared" si="14"/>
        <v>46886</v>
      </c>
      <c r="G59" s="4"/>
      <c r="H59" s="4"/>
      <c r="I59" s="4"/>
      <c r="J59" s="4"/>
      <c r="K59" s="4"/>
      <c r="L59" s="4"/>
      <c r="M59" s="4"/>
      <c r="N59" s="4"/>
      <c r="O59" s="4"/>
      <c r="P59" s="4"/>
      <c r="Q59" s="4"/>
      <c r="R59" s="4"/>
      <c r="S59" s="4"/>
      <c r="T59" s="4"/>
      <c r="U59" s="4"/>
      <c r="V59" s="4"/>
      <c r="W59" s="4"/>
      <c r="X59" s="4"/>
      <c r="Y59" s="4"/>
      <c r="Z59" s="4"/>
      <c r="AA59" s="4"/>
      <c r="AB59" s="4"/>
      <c r="AC59" s="4"/>
      <c r="AD59" s="4"/>
      <c r="AE59" s="4"/>
      <c r="AF59" s="4"/>
      <c r="AG59" s="4"/>
      <c r="AH59" s="4"/>
      <c r="AI59" s="4"/>
      <c r="AJ59" s="4"/>
      <c r="AK59" s="4"/>
      <c r="AL59" s="4"/>
      <c r="AM59" s="4"/>
      <c r="AN59" s="4"/>
      <c r="AO59" s="4"/>
      <c r="AP59" s="4"/>
      <c r="AQ59" s="4"/>
      <c r="AR59" s="4"/>
      <c r="AS59" s="4"/>
      <c r="AT59" s="4"/>
      <c r="AU59" s="4"/>
      <c r="AV59" s="4"/>
      <c r="AW59" s="4"/>
      <c r="AX59" s="4"/>
      <c r="AY59" s="4"/>
      <c r="AZ59" s="4"/>
      <c r="BA59" s="4"/>
      <c r="BB59" s="4"/>
      <c r="BC59" s="4"/>
      <c r="BD59" s="4"/>
      <c r="BE59" s="4"/>
      <c r="BF59" s="4"/>
      <c r="BG59" s="4"/>
      <c r="BH59" s="4"/>
      <c r="BI59" s="4"/>
      <c r="BJ59" s="4"/>
      <c r="BK59" s="4"/>
      <c r="BL59" s="4"/>
      <c r="BM59" s="4"/>
      <c r="BN59" s="4"/>
      <c r="BO59" s="4"/>
      <c r="BP59" s="4"/>
      <c r="BQ59" s="4"/>
      <c r="BR59" s="4"/>
      <c r="BS59" s="4"/>
      <c r="BT59" s="4"/>
      <c r="BU59" s="4"/>
      <c r="BV59" s="4"/>
      <c r="BW59" s="4"/>
      <c r="BX59" s="4"/>
      <c r="BY59" s="4"/>
      <c r="BZ59" s="4"/>
      <c r="CA59" s="4"/>
      <c r="CB59" s="4"/>
      <c r="CC59" s="4"/>
      <c r="CD59" s="4"/>
      <c r="CE59" s="4"/>
      <c r="CF59" s="4"/>
      <c r="CG59" s="4"/>
      <c r="CH59" s="4"/>
      <c r="CI59" s="4"/>
      <c r="CJ59" s="4"/>
      <c r="CK59" s="4"/>
      <c r="CL59" s="4"/>
      <c r="CM59" s="4"/>
      <c r="CN59" s="4"/>
      <c r="CO59" s="4"/>
      <c r="CP59" s="4"/>
      <c r="CQ59" s="4"/>
      <c r="CR59" s="4"/>
      <c r="CS59" s="4"/>
      <c r="CT59" s="4"/>
      <c r="CU59" s="4"/>
      <c r="CV59" s="4"/>
      <c r="CW59" s="4"/>
      <c r="CX59" s="4"/>
      <c r="CY59" s="4"/>
      <c r="CZ59" s="4"/>
      <c r="DA59" s="4"/>
      <c r="DB59" s="4"/>
      <c r="DC59" s="4"/>
      <c r="DD59" s="4"/>
      <c r="DE59" s="4"/>
      <c r="DF59" s="4"/>
      <c r="DG59" s="4"/>
      <c r="DH59" s="4"/>
      <c r="DI59" s="4"/>
      <c r="DJ59" s="4"/>
      <c r="DK59" s="4"/>
      <c r="DL59" s="4"/>
      <c r="DM59" s="4"/>
      <c r="DN59" s="4"/>
      <c r="DO59" s="4"/>
      <c r="DP59" s="4"/>
      <c r="DQ59" s="4"/>
      <c r="DR59" s="4"/>
      <c r="DS59" s="4"/>
      <c r="DT59" s="4"/>
      <c r="DU59" s="4"/>
      <c r="DV59" s="4"/>
      <c r="DW59" s="4"/>
      <c r="DX59" s="4"/>
      <c r="DY59" s="4"/>
      <c r="DZ59" s="4"/>
      <c r="EA59" s="4"/>
      <c r="EB59" s="4"/>
      <c r="EC59" s="4"/>
      <c r="ED59" s="4"/>
      <c r="EE59" s="4"/>
      <c r="EF59" s="4"/>
      <c r="EG59" s="4"/>
      <c r="EH59" s="4"/>
      <c r="EI59" s="4"/>
      <c r="EJ59" s="4"/>
      <c r="EK59" s="4"/>
      <c r="EL59" s="4"/>
      <c r="EM59" s="4"/>
      <c r="EN59" s="4"/>
      <c r="EO59" s="4"/>
      <c r="EP59" s="4"/>
      <c r="EQ59" s="4"/>
      <c r="ER59" s="4"/>
      <c r="ES59" s="4"/>
      <c r="ET59" s="4"/>
      <c r="EU59" s="4"/>
      <c r="EV59" s="4"/>
      <c r="EW59" s="4"/>
      <c r="EX59" s="4"/>
      <c r="EY59" s="4"/>
      <c r="EZ59" s="26"/>
      <c r="FA59" s="26"/>
    </row>
    <row r="60" spans="1:168" s="130" customFormat="1" x14ac:dyDescent="0.2">
      <c r="A60" s="99" t="s">
        <v>113</v>
      </c>
      <c r="B60" s="103" t="s">
        <v>114</v>
      </c>
      <c r="C60" s="126">
        <v>0</v>
      </c>
      <c r="D60" s="126">
        <v>0</v>
      </c>
      <c r="E60" s="126">
        <v>1396</v>
      </c>
      <c r="F60" s="126">
        <v>1393</v>
      </c>
      <c r="G60" s="128"/>
      <c r="H60" s="128"/>
      <c r="I60" s="128"/>
      <c r="J60" s="128"/>
      <c r="K60" s="128"/>
      <c r="L60" s="128"/>
      <c r="M60" s="128"/>
      <c r="N60" s="128"/>
      <c r="O60" s="128"/>
      <c r="P60" s="128"/>
      <c r="Q60" s="128"/>
      <c r="R60" s="128"/>
      <c r="S60" s="128"/>
      <c r="T60" s="128"/>
      <c r="U60" s="128"/>
      <c r="V60" s="128"/>
      <c r="W60" s="128"/>
      <c r="X60" s="128"/>
      <c r="Y60" s="128"/>
      <c r="Z60" s="128"/>
      <c r="AA60" s="128"/>
      <c r="AB60" s="128"/>
      <c r="AC60" s="128"/>
      <c r="AD60" s="128"/>
      <c r="AE60" s="128"/>
      <c r="AF60" s="128"/>
      <c r="AG60" s="128"/>
      <c r="AH60" s="128"/>
      <c r="AI60" s="128"/>
      <c r="AJ60" s="128"/>
      <c r="AK60" s="128"/>
      <c r="AL60" s="128"/>
      <c r="AM60" s="128"/>
      <c r="AN60" s="128"/>
      <c r="AO60" s="128"/>
      <c r="AP60" s="128"/>
      <c r="AQ60" s="128"/>
      <c r="AR60" s="128"/>
      <c r="AS60" s="128"/>
      <c r="AT60" s="128"/>
      <c r="AU60" s="128"/>
      <c r="AV60" s="128"/>
      <c r="AW60" s="128"/>
      <c r="AX60" s="128"/>
      <c r="AY60" s="128"/>
      <c r="AZ60" s="128"/>
      <c r="BA60" s="128"/>
      <c r="BB60" s="128"/>
      <c r="BC60" s="128"/>
      <c r="BD60" s="128"/>
      <c r="BE60" s="128"/>
      <c r="BF60" s="128"/>
      <c r="BG60" s="128"/>
      <c r="BH60" s="128"/>
      <c r="BI60" s="128"/>
      <c r="BJ60" s="128"/>
      <c r="BK60" s="128"/>
      <c r="BL60" s="128"/>
      <c r="BM60" s="128"/>
      <c r="BN60" s="128"/>
      <c r="BO60" s="128"/>
      <c r="BP60" s="128"/>
      <c r="BQ60" s="128"/>
      <c r="BR60" s="128"/>
      <c r="BS60" s="128"/>
      <c r="BT60" s="128"/>
      <c r="BU60" s="128"/>
      <c r="BV60" s="128"/>
      <c r="BW60" s="128"/>
      <c r="BX60" s="128"/>
      <c r="BY60" s="128"/>
      <c r="BZ60" s="128"/>
      <c r="CA60" s="128"/>
      <c r="CB60" s="128"/>
      <c r="CC60" s="128"/>
      <c r="CD60" s="128"/>
      <c r="CE60" s="128"/>
      <c r="CF60" s="128"/>
      <c r="CG60" s="128"/>
      <c r="CH60" s="128"/>
      <c r="CI60" s="128"/>
      <c r="CJ60" s="128"/>
      <c r="CK60" s="128"/>
      <c r="CL60" s="128"/>
      <c r="CM60" s="128"/>
      <c r="CN60" s="128"/>
      <c r="CO60" s="128"/>
      <c r="CP60" s="128"/>
      <c r="CQ60" s="128"/>
      <c r="CR60" s="128"/>
      <c r="CS60" s="128"/>
      <c r="CT60" s="128"/>
      <c r="CU60" s="128"/>
      <c r="CV60" s="128"/>
      <c r="CW60" s="128"/>
      <c r="CX60" s="128"/>
      <c r="CY60" s="128"/>
      <c r="CZ60" s="128"/>
      <c r="DA60" s="128"/>
      <c r="DB60" s="128"/>
      <c r="DC60" s="128"/>
      <c r="DD60" s="128"/>
      <c r="DE60" s="128"/>
      <c r="DF60" s="128"/>
      <c r="DG60" s="128"/>
      <c r="DH60" s="128"/>
      <c r="DI60" s="128"/>
      <c r="DJ60" s="128"/>
      <c r="DK60" s="128"/>
      <c r="DL60" s="128"/>
      <c r="DM60" s="128"/>
      <c r="DN60" s="128"/>
      <c r="DO60" s="128"/>
      <c r="DP60" s="128"/>
      <c r="DQ60" s="128"/>
      <c r="DR60" s="128"/>
      <c r="DS60" s="128"/>
      <c r="DT60" s="128"/>
      <c r="DU60" s="128"/>
      <c r="DV60" s="128"/>
      <c r="DW60" s="128"/>
      <c r="DX60" s="128"/>
      <c r="DY60" s="128"/>
      <c r="DZ60" s="128"/>
      <c r="EA60" s="128"/>
      <c r="EB60" s="128"/>
      <c r="EC60" s="128"/>
      <c r="ED60" s="128"/>
      <c r="EE60" s="128"/>
      <c r="EF60" s="128"/>
      <c r="EG60" s="128"/>
      <c r="EH60" s="128"/>
      <c r="EI60" s="128"/>
      <c r="EJ60" s="128"/>
      <c r="EK60" s="128"/>
      <c r="EL60" s="128"/>
      <c r="EM60" s="128"/>
      <c r="EN60" s="128"/>
      <c r="EO60" s="128"/>
      <c r="EP60" s="128"/>
      <c r="EQ60" s="128"/>
      <c r="ER60" s="128"/>
      <c r="ES60" s="128"/>
      <c r="ET60" s="128"/>
      <c r="EU60" s="128"/>
      <c r="EV60" s="128"/>
      <c r="EW60" s="128"/>
      <c r="EX60" s="128"/>
      <c r="EY60" s="128"/>
      <c r="EZ60" s="128"/>
      <c r="FA60" s="128"/>
      <c r="FB60" s="129"/>
      <c r="FC60" s="129"/>
      <c r="FD60" s="129"/>
      <c r="FE60" s="129"/>
      <c r="FF60" s="129"/>
      <c r="FG60" s="129"/>
      <c r="FH60" s="129"/>
      <c r="FI60" s="129"/>
      <c r="FJ60" s="129"/>
      <c r="FK60" s="129"/>
      <c r="FL60" s="129"/>
    </row>
    <row r="61" spans="1:168" s="130" customFormat="1" x14ac:dyDescent="0.2">
      <c r="A61" s="132" t="s">
        <v>115</v>
      </c>
      <c r="B61" s="103" t="s">
        <v>116</v>
      </c>
      <c r="C61" s="126">
        <v>0</v>
      </c>
      <c r="D61" s="126">
        <v>0</v>
      </c>
      <c r="E61" s="127">
        <v>-4497</v>
      </c>
      <c r="F61" s="127">
        <v>0</v>
      </c>
      <c r="G61" s="128"/>
      <c r="H61" s="128"/>
      <c r="I61" s="128"/>
      <c r="J61" s="128"/>
      <c r="K61" s="128"/>
      <c r="L61" s="128"/>
      <c r="M61" s="128"/>
      <c r="N61" s="128"/>
      <c r="O61" s="128"/>
      <c r="P61" s="128"/>
      <c r="Q61" s="128"/>
      <c r="R61" s="128"/>
      <c r="S61" s="128"/>
      <c r="T61" s="128"/>
      <c r="U61" s="128"/>
      <c r="V61" s="128"/>
      <c r="W61" s="128"/>
      <c r="X61" s="128"/>
      <c r="Y61" s="128"/>
      <c r="Z61" s="128"/>
      <c r="AA61" s="128"/>
      <c r="AB61" s="128"/>
      <c r="AC61" s="128"/>
      <c r="AD61" s="128"/>
      <c r="AE61" s="128"/>
      <c r="AF61" s="128"/>
      <c r="AG61" s="128"/>
      <c r="AH61" s="128"/>
      <c r="AI61" s="128"/>
      <c r="AJ61" s="128"/>
      <c r="AK61" s="128"/>
      <c r="AL61" s="128"/>
      <c r="AM61" s="128"/>
      <c r="AN61" s="128"/>
      <c r="AO61" s="128"/>
      <c r="AP61" s="128"/>
      <c r="AQ61" s="128"/>
      <c r="AR61" s="128"/>
      <c r="AS61" s="128"/>
      <c r="AT61" s="128"/>
      <c r="AU61" s="128"/>
      <c r="AV61" s="128"/>
      <c r="AW61" s="128"/>
      <c r="AX61" s="128"/>
      <c r="AY61" s="128"/>
      <c r="AZ61" s="128"/>
      <c r="BA61" s="128"/>
      <c r="BB61" s="128"/>
      <c r="BC61" s="128"/>
      <c r="BD61" s="128"/>
      <c r="BE61" s="128"/>
      <c r="BF61" s="128"/>
      <c r="BG61" s="128"/>
      <c r="BH61" s="128"/>
      <c r="BI61" s="128"/>
      <c r="BJ61" s="128"/>
      <c r="BK61" s="128"/>
      <c r="BL61" s="128"/>
      <c r="BM61" s="128"/>
      <c r="BN61" s="128"/>
      <c r="BO61" s="128"/>
      <c r="BP61" s="128"/>
      <c r="BQ61" s="128"/>
      <c r="BR61" s="128"/>
      <c r="BS61" s="128"/>
      <c r="BT61" s="128"/>
      <c r="BU61" s="128"/>
      <c r="BV61" s="128"/>
      <c r="BW61" s="128"/>
      <c r="BX61" s="128"/>
      <c r="BY61" s="128"/>
      <c r="BZ61" s="128"/>
      <c r="CA61" s="128"/>
      <c r="CB61" s="128"/>
      <c r="CC61" s="128"/>
      <c r="CD61" s="128"/>
      <c r="CE61" s="128"/>
      <c r="CF61" s="128"/>
      <c r="CG61" s="128"/>
      <c r="CH61" s="128"/>
      <c r="CI61" s="128"/>
      <c r="CJ61" s="128"/>
      <c r="CK61" s="128"/>
      <c r="CL61" s="128"/>
      <c r="CM61" s="128"/>
      <c r="CN61" s="128"/>
      <c r="CO61" s="128"/>
      <c r="CP61" s="128"/>
      <c r="CQ61" s="128"/>
      <c r="CR61" s="128"/>
      <c r="CS61" s="128"/>
      <c r="CT61" s="128"/>
      <c r="CU61" s="128"/>
      <c r="CV61" s="128"/>
      <c r="CW61" s="128"/>
      <c r="CX61" s="128"/>
      <c r="CY61" s="128"/>
      <c r="CZ61" s="128"/>
      <c r="DA61" s="128"/>
      <c r="DB61" s="128"/>
      <c r="DC61" s="128"/>
      <c r="DD61" s="128"/>
      <c r="DE61" s="128"/>
      <c r="DF61" s="128"/>
      <c r="DG61" s="128"/>
      <c r="DH61" s="128"/>
      <c r="DI61" s="128"/>
      <c r="DJ61" s="128"/>
      <c r="DK61" s="128"/>
      <c r="DL61" s="128"/>
      <c r="DM61" s="128"/>
      <c r="DN61" s="128"/>
      <c r="DO61" s="128"/>
      <c r="DP61" s="128"/>
      <c r="DQ61" s="128"/>
      <c r="DR61" s="128"/>
      <c r="DS61" s="128"/>
      <c r="DT61" s="128"/>
      <c r="DU61" s="128"/>
      <c r="DV61" s="128"/>
      <c r="DW61" s="128"/>
      <c r="DX61" s="128"/>
      <c r="DY61" s="128"/>
      <c r="DZ61" s="128"/>
      <c r="EA61" s="128"/>
      <c r="EB61" s="128"/>
      <c r="EC61" s="128"/>
      <c r="ED61" s="128"/>
      <c r="EE61" s="128"/>
      <c r="EF61" s="128"/>
      <c r="EG61" s="128"/>
      <c r="EH61" s="128"/>
      <c r="EI61" s="128"/>
      <c r="EJ61" s="128"/>
      <c r="EK61" s="128"/>
      <c r="EL61" s="128"/>
      <c r="EM61" s="128"/>
      <c r="EN61" s="128"/>
      <c r="EO61" s="128"/>
      <c r="EP61" s="128"/>
      <c r="EQ61" s="128"/>
      <c r="ER61" s="128"/>
      <c r="ES61" s="128"/>
      <c r="ET61" s="128"/>
      <c r="EU61" s="128"/>
      <c r="EV61" s="128"/>
      <c r="EW61" s="128"/>
      <c r="EX61" s="128"/>
      <c r="EY61" s="128"/>
      <c r="EZ61" s="128"/>
      <c r="FA61" s="128"/>
      <c r="FB61" s="129"/>
      <c r="FC61" s="129"/>
      <c r="FD61" s="129"/>
      <c r="FE61" s="129"/>
      <c r="FF61" s="129"/>
      <c r="FG61" s="129"/>
      <c r="FH61" s="129"/>
      <c r="FI61" s="129"/>
      <c r="FJ61" s="129"/>
      <c r="FK61" s="129"/>
      <c r="FL61" s="129"/>
    </row>
    <row r="62" spans="1:168" s="130" customFormat="1" x14ac:dyDescent="0.2">
      <c r="A62" s="132" t="s">
        <v>117</v>
      </c>
      <c r="B62" s="103" t="s">
        <v>118</v>
      </c>
      <c r="C62" s="126">
        <v>0</v>
      </c>
      <c r="D62" s="126">
        <v>0</v>
      </c>
      <c r="E62" s="127">
        <v>0</v>
      </c>
      <c r="F62" s="127">
        <v>0</v>
      </c>
      <c r="G62" s="128"/>
      <c r="H62" s="128"/>
      <c r="I62" s="128"/>
      <c r="J62" s="128"/>
      <c r="K62" s="128"/>
      <c r="L62" s="128"/>
      <c r="M62" s="128"/>
      <c r="N62" s="128"/>
      <c r="O62" s="128"/>
      <c r="P62" s="128"/>
      <c r="Q62" s="128"/>
      <c r="R62" s="128"/>
      <c r="S62" s="128"/>
      <c r="T62" s="128"/>
      <c r="U62" s="128"/>
      <c r="V62" s="128"/>
      <c r="W62" s="128"/>
      <c r="X62" s="128"/>
      <c r="Y62" s="128"/>
      <c r="Z62" s="128"/>
      <c r="AA62" s="128"/>
      <c r="AB62" s="128"/>
      <c r="AC62" s="128"/>
      <c r="AD62" s="128"/>
      <c r="AE62" s="128"/>
      <c r="AF62" s="128"/>
      <c r="AG62" s="128"/>
      <c r="AH62" s="128"/>
      <c r="AI62" s="128"/>
      <c r="AJ62" s="128"/>
      <c r="AK62" s="128"/>
      <c r="AL62" s="128"/>
      <c r="AM62" s="128"/>
      <c r="AN62" s="128"/>
      <c r="AO62" s="128"/>
      <c r="AP62" s="128"/>
      <c r="AQ62" s="128"/>
      <c r="AR62" s="128"/>
      <c r="AS62" s="128"/>
      <c r="AT62" s="128"/>
      <c r="AU62" s="128"/>
      <c r="AV62" s="128"/>
      <c r="AW62" s="128"/>
      <c r="AX62" s="128"/>
      <c r="AY62" s="128"/>
      <c r="AZ62" s="128"/>
      <c r="BA62" s="128"/>
      <c r="BB62" s="128"/>
      <c r="BC62" s="128"/>
      <c r="BD62" s="128"/>
      <c r="BE62" s="128"/>
      <c r="BF62" s="128"/>
      <c r="BG62" s="128"/>
      <c r="BH62" s="128"/>
      <c r="BI62" s="128"/>
      <c r="BJ62" s="128"/>
      <c r="BK62" s="128"/>
      <c r="BL62" s="128"/>
      <c r="BM62" s="128"/>
      <c r="BN62" s="128"/>
      <c r="BO62" s="128"/>
      <c r="BP62" s="128"/>
      <c r="BQ62" s="128"/>
      <c r="BR62" s="128"/>
      <c r="BS62" s="128"/>
      <c r="BT62" s="128"/>
      <c r="BU62" s="128"/>
      <c r="BV62" s="128"/>
      <c r="BW62" s="128"/>
      <c r="BX62" s="128"/>
      <c r="BY62" s="128"/>
      <c r="BZ62" s="128"/>
      <c r="CA62" s="128"/>
      <c r="CB62" s="128"/>
      <c r="CC62" s="128"/>
      <c r="CD62" s="128"/>
      <c r="CE62" s="128"/>
      <c r="CF62" s="128"/>
      <c r="CG62" s="128"/>
      <c r="CH62" s="128"/>
      <c r="CI62" s="128"/>
      <c r="CJ62" s="128"/>
      <c r="CK62" s="128"/>
      <c r="CL62" s="128"/>
      <c r="CM62" s="128"/>
      <c r="CN62" s="128"/>
      <c r="CO62" s="128"/>
      <c r="CP62" s="128"/>
      <c r="CQ62" s="128"/>
      <c r="CR62" s="128"/>
      <c r="CS62" s="128"/>
      <c r="CT62" s="128"/>
      <c r="CU62" s="128"/>
      <c r="CV62" s="128"/>
      <c r="CW62" s="128"/>
      <c r="CX62" s="128"/>
      <c r="CY62" s="128"/>
      <c r="CZ62" s="128"/>
      <c r="DA62" s="128"/>
      <c r="DB62" s="128"/>
      <c r="DC62" s="128"/>
      <c r="DD62" s="128"/>
      <c r="DE62" s="128"/>
      <c r="DF62" s="128"/>
      <c r="DG62" s="128"/>
      <c r="DH62" s="128"/>
      <c r="DI62" s="128"/>
      <c r="DJ62" s="128"/>
      <c r="DK62" s="128"/>
      <c r="DL62" s="128"/>
      <c r="DM62" s="128"/>
      <c r="DN62" s="128"/>
      <c r="DO62" s="128"/>
      <c r="DP62" s="128"/>
      <c r="DQ62" s="128"/>
      <c r="DR62" s="128"/>
      <c r="DS62" s="128"/>
      <c r="DT62" s="128"/>
      <c r="DU62" s="128"/>
      <c r="DV62" s="128"/>
      <c r="DW62" s="128"/>
      <c r="DX62" s="128"/>
      <c r="DY62" s="128"/>
      <c r="DZ62" s="128"/>
      <c r="EA62" s="128"/>
      <c r="EB62" s="128"/>
      <c r="EC62" s="128"/>
      <c r="ED62" s="128"/>
      <c r="EE62" s="128"/>
      <c r="EF62" s="128"/>
      <c r="EG62" s="128"/>
      <c r="EH62" s="128"/>
      <c r="EI62" s="128"/>
      <c r="EJ62" s="128"/>
      <c r="EK62" s="128"/>
      <c r="EL62" s="128"/>
      <c r="EM62" s="128"/>
      <c r="EN62" s="128"/>
      <c r="EO62" s="128"/>
      <c r="EP62" s="128"/>
      <c r="EQ62" s="128"/>
      <c r="ER62" s="128"/>
      <c r="ES62" s="128"/>
      <c r="ET62" s="128"/>
      <c r="EU62" s="128"/>
      <c r="EV62" s="128"/>
      <c r="EW62" s="128"/>
      <c r="EX62" s="128"/>
      <c r="EY62" s="128"/>
      <c r="EZ62" s="128"/>
      <c r="FA62" s="128"/>
      <c r="FB62" s="129"/>
      <c r="FC62" s="129"/>
      <c r="FD62" s="129"/>
      <c r="FE62" s="129"/>
      <c r="FF62" s="129"/>
      <c r="FG62" s="129"/>
      <c r="FH62" s="129"/>
      <c r="FI62" s="129"/>
      <c r="FJ62" s="129"/>
      <c r="FK62" s="129"/>
      <c r="FL62" s="129"/>
    </row>
    <row r="63" spans="1:168" s="130" customFormat="1" x14ac:dyDescent="0.2">
      <c r="A63" s="99" t="s">
        <v>119</v>
      </c>
      <c r="B63" s="133" t="s">
        <v>120</v>
      </c>
      <c r="C63" s="126">
        <v>249000</v>
      </c>
      <c r="D63" s="126">
        <v>71000</v>
      </c>
      <c r="E63" s="127">
        <v>248575</v>
      </c>
      <c r="F63" s="127">
        <v>45493</v>
      </c>
      <c r="G63" s="128"/>
      <c r="H63" s="128"/>
      <c r="I63" s="128"/>
      <c r="J63" s="128"/>
      <c r="K63" s="128"/>
      <c r="L63" s="128"/>
      <c r="M63" s="128"/>
      <c r="N63" s="128"/>
      <c r="O63" s="128"/>
      <c r="P63" s="128"/>
      <c r="Q63" s="128"/>
      <c r="R63" s="128"/>
      <c r="S63" s="128"/>
      <c r="T63" s="128"/>
      <c r="U63" s="128"/>
      <c r="V63" s="128"/>
      <c r="W63" s="128"/>
      <c r="X63" s="128"/>
      <c r="Y63" s="128"/>
      <c r="Z63" s="128"/>
      <c r="AA63" s="128"/>
      <c r="AB63" s="128"/>
      <c r="AC63" s="128"/>
      <c r="AD63" s="128"/>
      <c r="AE63" s="128"/>
      <c r="AF63" s="128"/>
      <c r="AG63" s="128"/>
      <c r="AH63" s="128"/>
      <c r="AI63" s="128"/>
      <c r="AJ63" s="128"/>
      <c r="AK63" s="128"/>
      <c r="AL63" s="128"/>
      <c r="AM63" s="128"/>
      <c r="AN63" s="128"/>
      <c r="AO63" s="128"/>
      <c r="AP63" s="128"/>
      <c r="AQ63" s="128"/>
      <c r="AR63" s="128"/>
      <c r="AS63" s="128"/>
      <c r="AT63" s="128"/>
      <c r="AU63" s="128"/>
      <c r="AV63" s="128"/>
      <c r="AW63" s="128"/>
      <c r="AX63" s="128"/>
      <c r="AY63" s="128"/>
      <c r="AZ63" s="128"/>
      <c r="BA63" s="128"/>
      <c r="BB63" s="128"/>
      <c r="BC63" s="128"/>
      <c r="BD63" s="128"/>
      <c r="BE63" s="128"/>
      <c r="BF63" s="128"/>
      <c r="BG63" s="128"/>
      <c r="BH63" s="128"/>
      <c r="BI63" s="128"/>
      <c r="BJ63" s="128"/>
      <c r="BK63" s="128"/>
      <c r="BL63" s="128"/>
      <c r="BM63" s="128"/>
      <c r="BN63" s="128"/>
      <c r="BO63" s="128"/>
      <c r="BP63" s="128"/>
      <c r="BQ63" s="128"/>
      <c r="BR63" s="128"/>
      <c r="BS63" s="128"/>
      <c r="BT63" s="128"/>
      <c r="BU63" s="128"/>
      <c r="BV63" s="128"/>
      <c r="BW63" s="128"/>
      <c r="BX63" s="128"/>
      <c r="BY63" s="128"/>
      <c r="BZ63" s="128"/>
      <c r="CA63" s="128"/>
      <c r="CB63" s="128"/>
      <c r="CC63" s="128"/>
      <c r="CD63" s="128"/>
      <c r="CE63" s="128"/>
      <c r="CF63" s="128"/>
      <c r="CG63" s="128"/>
      <c r="CH63" s="128"/>
      <c r="CI63" s="128"/>
      <c r="CJ63" s="128"/>
      <c r="CK63" s="128"/>
      <c r="CL63" s="128"/>
      <c r="CM63" s="128"/>
      <c r="CN63" s="128"/>
      <c r="CO63" s="128"/>
      <c r="CP63" s="128"/>
      <c r="CQ63" s="128"/>
      <c r="CR63" s="128"/>
      <c r="CS63" s="128"/>
      <c r="CT63" s="128"/>
      <c r="CU63" s="128"/>
      <c r="CV63" s="128"/>
      <c r="CW63" s="128"/>
      <c r="CX63" s="128"/>
      <c r="CY63" s="128"/>
      <c r="CZ63" s="128"/>
      <c r="DA63" s="128"/>
      <c r="DB63" s="128"/>
      <c r="DC63" s="128"/>
      <c r="DD63" s="128"/>
      <c r="DE63" s="128"/>
      <c r="DF63" s="128"/>
      <c r="DG63" s="128"/>
      <c r="DH63" s="128"/>
      <c r="DI63" s="128"/>
      <c r="DJ63" s="128"/>
      <c r="DK63" s="128"/>
      <c r="DL63" s="128"/>
      <c r="DM63" s="128"/>
      <c r="DN63" s="128"/>
      <c r="DO63" s="128"/>
      <c r="DP63" s="128"/>
      <c r="DQ63" s="128"/>
      <c r="DR63" s="128"/>
      <c r="DS63" s="128"/>
      <c r="DT63" s="128"/>
      <c r="DU63" s="128"/>
      <c r="DV63" s="128"/>
      <c r="DW63" s="128"/>
      <c r="DX63" s="128"/>
      <c r="DY63" s="128"/>
      <c r="DZ63" s="128"/>
      <c r="EA63" s="128"/>
      <c r="EB63" s="128"/>
      <c r="EC63" s="128"/>
      <c r="ED63" s="128"/>
      <c r="EE63" s="128"/>
      <c r="EF63" s="128"/>
      <c r="EG63" s="128"/>
      <c r="EH63" s="128"/>
      <c r="EI63" s="128"/>
      <c r="EJ63" s="128"/>
      <c r="EK63" s="128"/>
      <c r="EL63" s="128"/>
      <c r="EM63" s="128"/>
      <c r="EN63" s="128"/>
      <c r="EO63" s="128"/>
      <c r="EP63" s="128"/>
      <c r="EQ63" s="128"/>
      <c r="ER63" s="128"/>
      <c r="ES63" s="128"/>
      <c r="ET63" s="128"/>
      <c r="EU63" s="128"/>
      <c r="EV63" s="128"/>
      <c r="EW63" s="128"/>
      <c r="EX63" s="128"/>
      <c r="EY63" s="128"/>
      <c r="EZ63" s="128"/>
      <c r="FA63" s="128"/>
      <c r="FB63" s="129"/>
      <c r="FC63" s="129"/>
      <c r="FD63" s="129"/>
      <c r="FE63" s="129"/>
      <c r="FF63" s="129"/>
      <c r="FG63" s="129"/>
      <c r="FH63" s="129"/>
      <c r="FI63" s="129"/>
      <c r="FJ63" s="129"/>
      <c r="FK63" s="129"/>
      <c r="FL63" s="129"/>
    </row>
    <row r="64" spans="1:168" x14ac:dyDescent="0.2">
      <c r="A64" s="98" t="s">
        <v>121</v>
      </c>
      <c r="B64" s="17" t="s">
        <v>122</v>
      </c>
      <c r="C64" s="18">
        <f t="shared" ref="C64:F64" si="15">C65</f>
        <v>0</v>
      </c>
      <c r="D64" s="18">
        <f t="shared" si="15"/>
        <v>0</v>
      </c>
      <c r="E64" s="18">
        <f t="shared" si="15"/>
        <v>0</v>
      </c>
      <c r="F64" s="18">
        <f t="shared" si="15"/>
        <v>0</v>
      </c>
      <c r="G64" s="4"/>
      <c r="H64" s="4"/>
      <c r="I64" s="4"/>
      <c r="J64" s="4"/>
      <c r="K64" s="4"/>
      <c r="L64" s="4"/>
      <c r="M64" s="4"/>
      <c r="N64" s="4"/>
      <c r="O64" s="4"/>
      <c r="P64" s="4"/>
      <c r="Q64" s="4"/>
      <c r="R64" s="4"/>
      <c r="S64" s="4"/>
      <c r="T64" s="4"/>
      <c r="U64" s="4"/>
      <c r="V64" s="4"/>
      <c r="W64" s="4"/>
      <c r="X64" s="4"/>
      <c r="Y64" s="4"/>
      <c r="Z64" s="4"/>
      <c r="AA64" s="4"/>
      <c r="AB64" s="4"/>
      <c r="AC64" s="4"/>
      <c r="AD64" s="4"/>
      <c r="AE64" s="4"/>
      <c r="AF64" s="4"/>
      <c r="AG64" s="4"/>
      <c r="AH64" s="4"/>
      <c r="AI64" s="4"/>
      <c r="AJ64" s="4"/>
      <c r="AK64" s="4"/>
      <c r="AL64" s="4"/>
      <c r="AM64" s="4"/>
      <c r="AN64" s="4"/>
      <c r="AO64" s="4"/>
      <c r="AP64" s="4"/>
      <c r="AQ64" s="4"/>
      <c r="AR64" s="4"/>
      <c r="AS64" s="4"/>
      <c r="AT64" s="4"/>
      <c r="AU64" s="4"/>
      <c r="AV64" s="4"/>
      <c r="AW64" s="4"/>
      <c r="AX64" s="4"/>
      <c r="AY64" s="4"/>
      <c r="AZ64" s="4"/>
      <c r="BA64" s="4"/>
      <c r="BB64" s="4"/>
      <c r="BC64" s="4"/>
      <c r="BD64" s="4"/>
      <c r="BE64" s="4"/>
      <c r="BF64" s="4"/>
      <c r="BG64" s="4"/>
      <c r="BH64" s="4"/>
      <c r="BI64" s="4"/>
      <c r="BJ64" s="4"/>
      <c r="BK64" s="4"/>
      <c r="BL64" s="4"/>
      <c r="BM64" s="4"/>
      <c r="BN64" s="4"/>
      <c r="BO64" s="4"/>
      <c r="BP64" s="4"/>
      <c r="BQ64" s="4"/>
      <c r="BR64" s="4"/>
      <c r="BS64" s="4"/>
      <c r="BT64" s="4"/>
      <c r="BU64" s="4"/>
      <c r="BV64" s="4"/>
      <c r="BW64" s="4"/>
      <c r="BX64" s="4"/>
      <c r="BY64" s="4"/>
      <c r="BZ64" s="4"/>
      <c r="CA64" s="4"/>
      <c r="CB64" s="4"/>
      <c r="CC64" s="4"/>
      <c r="CD64" s="4"/>
      <c r="CE64" s="4"/>
      <c r="CF64" s="4"/>
      <c r="CG64" s="4"/>
      <c r="CH64" s="4"/>
      <c r="CI64" s="4"/>
      <c r="CJ64" s="4"/>
      <c r="CK64" s="4"/>
      <c r="CL64" s="4"/>
      <c r="CM64" s="4"/>
      <c r="CN64" s="4"/>
      <c r="CO64" s="4"/>
      <c r="CP64" s="4"/>
      <c r="CQ64" s="4"/>
      <c r="CR64" s="4"/>
      <c r="CS64" s="4"/>
      <c r="CT64" s="4"/>
      <c r="CU64" s="4"/>
      <c r="CV64" s="4"/>
      <c r="CW64" s="4"/>
      <c r="CX64" s="4"/>
      <c r="CY64" s="4"/>
      <c r="CZ64" s="4"/>
      <c r="DA64" s="4"/>
      <c r="DB64" s="4"/>
      <c r="DC64" s="4"/>
      <c r="DD64" s="4"/>
      <c r="DE64" s="4"/>
      <c r="DF64" s="4"/>
      <c r="DG64" s="4"/>
      <c r="DH64" s="4"/>
      <c r="DI64" s="4"/>
      <c r="DJ64" s="4"/>
      <c r="DK64" s="4"/>
      <c r="DL64" s="4"/>
      <c r="DM64" s="4"/>
      <c r="DN64" s="4"/>
      <c r="DO64" s="4"/>
      <c r="DP64" s="4"/>
      <c r="DQ64" s="4"/>
      <c r="DR64" s="4"/>
      <c r="DS64" s="4"/>
      <c r="DT64" s="4"/>
      <c r="DU64" s="4"/>
      <c r="DV64" s="4"/>
      <c r="DW64" s="4"/>
      <c r="DX64" s="4"/>
      <c r="DY64" s="4"/>
      <c r="DZ64" s="4"/>
      <c r="EA64" s="4"/>
      <c r="EB64" s="4"/>
      <c r="EC64" s="4"/>
      <c r="ED64" s="4"/>
      <c r="EE64" s="4"/>
      <c r="EF64" s="4"/>
      <c r="EG64" s="4"/>
      <c r="EH64" s="4"/>
      <c r="EI64" s="4"/>
      <c r="EJ64" s="4"/>
      <c r="EK64" s="4"/>
      <c r="EL64" s="4"/>
      <c r="EM64" s="4"/>
      <c r="EN64" s="4"/>
      <c r="EO64" s="4"/>
      <c r="EP64" s="4"/>
      <c r="EQ64" s="4"/>
      <c r="ER64" s="4"/>
      <c r="ES64" s="4"/>
      <c r="ET64" s="4"/>
      <c r="EU64" s="4"/>
      <c r="EV64" s="4"/>
      <c r="EW64" s="4"/>
      <c r="EX64" s="4"/>
      <c r="EY64" s="4"/>
      <c r="EZ64" s="26"/>
      <c r="FA64" s="26"/>
    </row>
    <row r="65" spans="1:157" s="6" customFormat="1" x14ac:dyDescent="0.2">
      <c r="A65" s="99" t="s">
        <v>123</v>
      </c>
      <c r="B65" s="25" t="s">
        <v>124</v>
      </c>
      <c r="C65" s="126">
        <v>0</v>
      </c>
      <c r="D65" s="126">
        <v>0</v>
      </c>
      <c r="E65" s="127">
        <v>0</v>
      </c>
      <c r="F65" s="127">
        <v>0</v>
      </c>
      <c r="G65" s="4"/>
      <c r="H65" s="4"/>
      <c r="I65" s="4"/>
      <c r="J65" s="4"/>
      <c r="K65" s="4"/>
      <c r="L65" s="4"/>
      <c r="M65" s="4"/>
      <c r="N65" s="4"/>
      <c r="O65" s="4"/>
      <c r="P65" s="4"/>
      <c r="Q65" s="4"/>
      <c r="R65" s="4"/>
      <c r="S65" s="4"/>
      <c r="T65" s="4"/>
      <c r="U65" s="4"/>
      <c r="V65" s="4"/>
      <c r="W65" s="4"/>
      <c r="X65" s="4"/>
      <c r="Y65" s="4"/>
      <c r="Z65" s="4"/>
      <c r="AA65" s="4"/>
      <c r="AB65" s="4"/>
      <c r="AC65" s="4"/>
      <c r="AD65" s="4"/>
      <c r="AE65" s="4"/>
      <c r="AF65" s="4"/>
      <c r="AG65" s="4"/>
      <c r="AH65" s="4"/>
      <c r="AI65" s="4"/>
      <c r="AJ65" s="4"/>
      <c r="AK65" s="4"/>
      <c r="AL65" s="4"/>
      <c r="AM65" s="4"/>
      <c r="AN65" s="4"/>
      <c r="AO65" s="4"/>
      <c r="AP65" s="4"/>
      <c r="AQ65" s="4"/>
      <c r="AR65" s="4"/>
      <c r="AS65" s="4"/>
      <c r="AT65" s="4"/>
      <c r="AU65" s="4"/>
      <c r="AV65" s="4"/>
      <c r="AW65" s="4"/>
      <c r="AX65" s="4"/>
      <c r="AY65" s="4"/>
      <c r="AZ65" s="4"/>
      <c r="BA65" s="4"/>
      <c r="BB65" s="4"/>
      <c r="BC65" s="4"/>
      <c r="BD65" s="4"/>
      <c r="BE65" s="4"/>
      <c r="BF65" s="4"/>
      <c r="BG65" s="4"/>
      <c r="BH65" s="4"/>
      <c r="BI65" s="4"/>
      <c r="BJ65" s="4"/>
      <c r="BK65" s="4"/>
      <c r="BL65" s="4"/>
      <c r="BM65" s="4"/>
      <c r="BN65" s="4"/>
      <c r="BO65" s="4"/>
      <c r="BP65" s="4"/>
      <c r="BQ65" s="4"/>
      <c r="BR65" s="4"/>
      <c r="BS65" s="4"/>
      <c r="BT65" s="4"/>
      <c r="BU65" s="4"/>
      <c r="BV65" s="4"/>
      <c r="BW65" s="4"/>
      <c r="BX65" s="4"/>
      <c r="BY65" s="4"/>
      <c r="BZ65" s="4"/>
      <c r="CA65" s="4"/>
      <c r="CB65" s="4"/>
      <c r="CC65" s="4"/>
      <c r="CD65" s="4"/>
      <c r="CE65" s="4"/>
      <c r="CF65" s="4"/>
      <c r="CG65" s="4"/>
      <c r="CH65" s="4"/>
      <c r="CI65" s="4"/>
      <c r="CJ65" s="4"/>
      <c r="CK65" s="4"/>
      <c r="CL65" s="4"/>
      <c r="CM65" s="4"/>
      <c r="CN65" s="4"/>
      <c r="CO65" s="4"/>
      <c r="CP65" s="4"/>
      <c r="CQ65" s="4"/>
      <c r="CR65" s="4"/>
      <c r="CS65" s="4"/>
      <c r="CT65" s="4"/>
      <c r="CU65" s="4"/>
      <c r="CV65" s="4"/>
      <c r="CW65" s="4"/>
      <c r="CX65" s="4"/>
      <c r="CY65" s="4"/>
      <c r="CZ65" s="4"/>
      <c r="DA65" s="4"/>
      <c r="DB65" s="4"/>
      <c r="DC65" s="4"/>
      <c r="DD65" s="4"/>
      <c r="DE65" s="4"/>
      <c r="DF65" s="4"/>
      <c r="DG65" s="4"/>
      <c r="DH65" s="4"/>
      <c r="DI65" s="4"/>
      <c r="DJ65" s="4"/>
      <c r="DK65" s="4"/>
      <c r="DL65" s="4"/>
      <c r="DM65" s="4"/>
      <c r="DN65" s="4"/>
      <c r="DO65" s="4"/>
      <c r="DP65" s="4"/>
      <c r="DQ65" s="4"/>
      <c r="DR65" s="4"/>
      <c r="DS65" s="4"/>
      <c r="DT65" s="4"/>
      <c r="DU65" s="4"/>
      <c r="DV65" s="4"/>
      <c r="DW65" s="4"/>
      <c r="DX65" s="4"/>
      <c r="DY65" s="4"/>
      <c r="DZ65" s="4"/>
      <c r="EA65" s="4"/>
      <c r="EB65" s="4"/>
      <c r="EC65" s="4"/>
      <c r="ED65" s="4"/>
      <c r="EE65" s="4"/>
      <c r="EF65" s="4"/>
      <c r="EG65" s="4"/>
      <c r="EH65" s="4"/>
      <c r="EI65" s="4"/>
      <c r="EJ65" s="4"/>
      <c r="EK65" s="4"/>
      <c r="EL65" s="4"/>
      <c r="EM65" s="4"/>
      <c r="EN65" s="4"/>
      <c r="EO65" s="4"/>
      <c r="EP65" s="4"/>
      <c r="EQ65" s="4"/>
      <c r="ER65" s="4"/>
      <c r="ES65" s="4"/>
      <c r="ET65" s="4"/>
      <c r="EU65" s="4"/>
      <c r="EV65" s="4"/>
      <c r="EW65" s="4"/>
      <c r="EX65" s="4"/>
      <c r="EY65" s="4"/>
      <c r="EZ65" s="26"/>
      <c r="FA65" s="26"/>
    </row>
    <row r="66" spans="1:157" s="6" customFormat="1" x14ac:dyDescent="0.2">
      <c r="A66" s="98" t="s">
        <v>125</v>
      </c>
      <c r="B66" s="17" t="s">
        <v>126</v>
      </c>
      <c r="C66" s="18">
        <f t="shared" ref="C66:F66" si="16">+C67</f>
        <v>94332220</v>
      </c>
      <c r="D66" s="18">
        <f t="shared" si="16"/>
        <v>94332220</v>
      </c>
      <c r="E66" s="18">
        <f t="shared" si="16"/>
        <v>94332216</v>
      </c>
      <c r="F66" s="18">
        <f t="shared" si="16"/>
        <v>16030370</v>
      </c>
      <c r="G66" s="4"/>
      <c r="H66" s="4"/>
      <c r="I66" s="4"/>
      <c r="J66" s="4"/>
      <c r="K66" s="4"/>
      <c r="L66" s="4"/>
      <c r="M66" s="4"/>
      <c r="N66" s="4"/>
      <c r="O66" s="4"/>
      <c r="P66" s="4"/>
      <c r="Q66" s="4"/>
      <c r="R66" s="4"/>
      <c r="S66" s="4"/>
      <c r="T66" s="4"/>
      <c r="U66" s="4"/>
      <c r="V66" s="4"/>
      <c r="W66" s="4"/>
      <c r="X66" s="4"/>
      <c r="Y66" s="4"/>
      <c r="Z66" s="4"/>
      <c r="AA66" s="4"/>
      <c r="AB66" s="4"/>
      <c r="AC66" s="4"/>
      <c r="AD66" s="4"/>
      <c r="AE66" s="4"/>
      <c r="AF66" s="4"/>
      <c r="AG66" s="4"/>
      <c r="AH66" s="4"/>
      <c r="AI66" s="4"/>
      <c r="AJ66" s="4"/>
      <c r="AK66" s="4"/>
      <c r="AL66" s="4"/>
      <c r="AM66" s="4"/>
      <c r="AN66" s="4"/>
      <c r="AO66" s="4"/>
      <c r="AP66" s="4"/>
      <c r="AQ66" s="4"/>
      <c r="AR66" s="4"/>
      <c r="AS66" s="4"/>
      <c r="AT66" s="4"/>
      <c r="AU66" s="4"/>
      <c r="AV66" s="4"/>
      <c r="AW66" s="4"/>
      <c r="AX66" s="4"/>
      <c r="AY66" s="4"/>
      <c r="AZ66" s="4"/>
      <c r="BA66" s="4"/>
      <c r="BB66" s="4"/>
      <c r="BC66" s="4"/>
      <c r="BD66" s="4"/>
      <c r="BE66" s="4"/>
      <c r="BF66" s="4"/>
      <c r="BG66" s="4"/>
      <c r="BH66" s="4"/>
      <c r="BI66" s="4"/>
      <c r="BJ66" s="4"/>
      <c r="BK66" s="4"/>
      <c r="BL66" s="4"/>
      <c r="BM66" s="4"/>
      <c r="BN66" s="4"/>
      <c r="BO66" s="4"/>
      <c r="BP66" s="4"/>
      <c r="BQ66" s="4"/>
      <c r="BR66" s="4"/>
      <c r="BS66" s="4"/>
      <c r="BT66" s="4"/>
      <c r="BU66" s="4"/>
      <c r="BV66" s="4"/>
      <c r="BW66" s="4"/>
      <c r="BX66" s="4"/>
      <c r="BY66" s="4"/>
      <c r="BZ66" s="4"/>
      <c r="CA66" s="4"/>
      <c r="CB66" s="4"/>
      <c r="CC66" s="4"/>
      <c r="CD66" s="4"/>
      <c r="CE66" s="4"/>
      <c r="CF66" s="4"/>
      <c r="CG66" s="4"/>
      <c r="CH66" s="4"/>
      <c r="CI66" s="4"/>
      <c r="CJ66" s="4"/>
      <c r="CK66" s="4"/>
      <c r="CL66" s="4"/>
      <c r="CM66" s="4"/>
      <c r="CN66" s="4"/>
      <c r="CO66" s="4"/>
      <c r="CP66" s="4"/>
      <c r="CQ66" s="4"/>
      <c r="CR66" s="4"/>
      <c r="CS66" s="4"/>
      <c r="CT66" s="4"/>
      <c r="CU66" s="4"/>
      <c r="CV66" s="4"/>
      <c r="CW66" s="4"/>
      <c r="CX66" s="4"/>
      <c r="CY66" s="4"/>
      <c r="CZ66" s="4"/>
      <c r="DA66" s="4"/>
      <c r="DB66" s="4"/>
      <c r="DC66" s="4"/>
      <c r="DD66" s="4"/>
      <c r="DE66" s="4"/>
      <c r="DF66" s="4"/>
      <c r="DG66" s="4"/>
      <c r="DH66" s="4"/>
      <c r="DI66" s="4"/>
      <c r="DJ66" s="4"/>
      <c r="DK66" s="4"/>
      <c r="DL66" s="4"/>
      <c r="DM66" s="4"/>
      <c r="DN66" s="4"/>
      <c r="DO66" s="4"/>
      <c r="DP66" s="4"/>
      <c r="DQ66" s="4"/>
      <c r="DR66" s="4"/>
      <c r="DS66" s="4"/>
      <c r="DT66" s="4"/>
      <c r="DU66" s="4"/>
      <c r="DV66" s="4"/>
      <c r="DW66" s="4"/>
      <c r="DX66" s="4"/>
      <c r="DY66" s="4"/>
      <c r="DZ66" s="4"/>
      <c r="EA66" s="4"/>
      <c r="EB66" s="4"/>
      <c r="EC66" s="4"/>
      <c r="ED66" s="4"/>
      <c r="EE66" s="4"/>
      <c r="EF66" s="4"/>
      <c r="EG66" s="4"/>
      <c r="EH66" s="4"/>
      <c r="EI66" s="4"/>
      <c r="EJ66" s="4"/>
      <c r="EK66" s="4"/>
      <c r="EL66" s="4"/>
      <c r="EM66" s="4"/>
      <c r="EN66" s="4"/>
      <c r="EO66" s="4"/>
      <c r="EP66" s="4"/>
      <c r="EQ66" s="4"/>
      <c r="ER66" s="4"/>
      <c r="ES66" s="4"/>
      <c r="ET66" s="4"/>
      <c r="EU66" s="4"/>
      <c r="EV66" s="4"/>
      <c r="EW66" s="4"/>
      <c r="EX66" s="4"/>
      <c r="EY66" s="4"/>
      <c r="EZ66" s="26"/>
      <c r="FA66" s="26"/>
    </row>
    <row r="67" spans="1:157" s="6" customFormat="1" x14ac:dyDescent="0.2">
      <c r="A67" s="98" t="s">
        <v>127</v>
      </c>
      <c r="B67" s="17" t="s">
        <v>128</v>
      </c>
      <c r="C67" s="18">
        <f t="shared" ref="C67:F67" si="17">+C68+C81</f>
        <v>94332220</v>
      </c>
      <c r="D67" s="18">
        <f t="shared" si="17"/>
        <v>94332220</v>
      </c>
      <c r="E67" s="18">
        <f t="shared" si="17"/>
        <v>94332216</v>
      </c>
      <c r="F67" s="18">
        <f t="shared" si="17"/>
        <v>16030370</v>
      </c>
      <c r="G67" s="4"/>
      <c r="H67" s="4"/>
      <c r="I67" s="4"/>
      <c r="J67" s="4"/>
      <c r="K67" s="4"/>
      <c r="L67" s="4"/>
      <c r="M67" s="4"/>
      <c r="N67" s="4"/>
      <c r="O67" s="4"/>
      <c r="P67" s="4"/>
      <c r="Q67" s="4"/>
      <c r="R67" s="4"/>
      <c r="S67" s="4"/>
      <c r="T67" s="4"/>
      <c r="U67" s="4"/>
      <c r="V67" s="4"/>
      <c r="W67" s="4"/>
      <c r="X67" s="4"/>
      <c r="Y67" s="4"/>
      <c r="Z67" s="4"/>
      <c r="AA67" s="4"/>
      <c r="AB67" s="4"/>
      <c r="AC67" s="4"/>
      <c r="AD67" s="4"/>
      <c r="AE67" s="4"/>
      <c r="AF67" s="4"/>
      <c r="AG67" s="4"/>
      <c r="AH67" s="4"/>
      <c r="AI67" s="4"/>
      <c r="AJ67" s="4"/>
      <c r="AK67" s="4"/>
      <c r="AL67" s="4"/>
      <c r="AM67" s="4"/>
      <c r="AN67" s="4"/>
      <c r="AO67" s="4"/>
      <c r="AP67" s="4"/>
      <c r="AQ67" s="4"/>
      <c r="AR67" s="4"/>
      <c r="AS67" s="4"/>
      <c r="AT67" s="4"/>
      <c r="AU67" s="4"/>
      <c r="AV67" s="4"/>
      <c r="AW67" s="4"/>
      <c r="AX67" s="4"/>
      <c r="AY67" s="4"/>
      <c r="AZ67" s="4"/>
      <c r="BA67" s="4"/>
      <c r="BB67" s="4"/>
      <c r="BC67" s="4"/>
      <c r="BD67" s="4"/>
      <c r="BE67" s="4"/>
      <c r="BF67" s="4"/>
      <c r="BG67" s="4"/>
      <c r="BH67" s="4"/>
      <c r="BI67" s="4"/>
      <c r="BJ67" s="4"/>
      <c r="BK67" s="4"/>
      <c r="BL67" s="4"/>
      <c r="BM67" s="4"/>
      <c r="BN67" s="4"/>
      <c r="BO67" s="4"/>
      <c r="BP67" s="4"/>
      <c r="BQ67" s="4"/>
      <c r="BR67" s="4"/>
      <c r="BS67" s="4"/>
      <c r="BT67" s="4"/>
      <c r="BU67" s="4"/>
      <c r="BV67" s="4"/>
      <c r="BW67" s="4"/>
      <c r="BX67" s="4"/>
      <c r="BY67" s="4"/>
      <c r="BZ67" s="4"/>
      <c r="CA67" s="4"/>
      <c r="CB67" s="4"/>
      <c r="CC67" s="4"/>
      <c r="CD67" s="4"/>
      <c r="CE67" s="4"/>
      <c r="CF67" s="4"/>
      <c r="CG67" s="4"/>
      <c r="CH67" s="4"/>
      <c r="CI67" s="4"/>
      <c r="CJ67" s="4"/>
      <c r="CK67" s="4"/>
      <c r="CL67" s="4"/>
      <c r="CM67" s="4"/>
      <c r="CN67" s="4"/>
      <c r="CO67" s="4"/>
      <c r="CP67" s="4"/>
      <c r="CQ67" s="4"/>
      <c r="CR67" s="4"/>
      <c r="CS67" s="4"/>
      <c r="CT67" s="4"/>
      <c r="CU67" s="4"/>
      <c r="CV67" s="4"/>
      <c r="CW67" s="4"/>
      <c r="CX67" s="4"/>
      <c r="CY67" s="4"/>
      <c r="CZ67" s="4"/>
      <c r="DA67" s="4"/>
      <c r="DB67" s="4"/>
      <c r="DC67" s="4"/>
      <c r="DD67" s="4"/>
      <c r="DE67" s="4"/>
      <c r="DF67" s="4"/>
      <c r="DG67" s="4"/>
      <c r="DH67" s="4"/>
      <c r="DI67" s="4"/>
      <c r="DJ67" s="4"/>
      <c r="DK67" s="4"/>
      <c r="DL67" s="4"/>
      <c r="DM67" s="4"/>
      <c r="DN67" s="4"/>
      <c r="DO67" s="4"/>
      <c r="DP67" s="4"/>
      <c r="DQ67" s="4"/>
      <c r="DR67" s="4"/>
      <c r="DS67" s="4"/>
      <c r="DT67" s="4"/>
      <c r="DU67" s="4"/>
      <c r="DV67" s="4"/>
      <c r="DW67" s="4"/>
      <c r="DX67" s="4"/>
      <c r="DY67" s="4"/>
      <c r="DZ67" s="4"/>
      <c r="EA67" s="4"/>
      <c r="EB67" s="4"/>
      <c r="EC67" s="4"/>
      <c r="ED67" s="4"/>
      <c r="EE67" s="4"/>
      <c r="EF67" s="4"/>
      <c r="EG67" s="4"/>
      <c r="EH67" s="4"/>
      <c r="EI67" s="4"/>
      <c r="EJ67" s="4"/>
      <c r="EK67" s="4"/>
      <c r="EL67" s="4"/>
      <c r="EM67" s="4"/>
      <c r="EN67" s="4"/>
      <c r="EO67" s="4"/>
      <c r="EP67" s="4"/>
      <c r="EQ67" s="4"/>
      <c r="ER67" s="4"/>
      <c r="ES67" s="4"/>
      <c r="ET67" s="4"/>
      <c r="EU67" s="4"/>
      <c r="EV67" s="4"/>
      <c r="EW67" s="4"/>
      <c r="EX67" s="4"/>
      <c r="EY67" s="4"/>
      <c r="EZ67" s="26"/>
      <c r="FA67" s="26"/>
    </row>
    <row r="68" spans="1:157" s="6" customFormat="1" x14ac:dyDescent="0.2">
      <c r="A68" s="98" t="s">
        <v>129</v>
      </c>
      <c r="B68" s="17" t="s">
        <v>130</v>
      </c>
      <c r="C68" s="18">
        <f t="shared" ref="C68:F68" si="18">C69+C70+C71+C72+C74+C75+C76+C77+C73+C78+C79+C80</f>
        <v>94332220</v>
      </c>
      <c r="D68" s="18">
        <f t="shared" si="18"/>
        <v>94332220</v>
      </c>
      <c r="E68" s="18">
        <f t="shared" si="18"/>
        <v>94332220</v>
      </c>
      <c r="F68" s="18">
        <f t="shared" si="18"/>
        <v>16030370</v>
      </c>
      <c r="G68" s="4"/>
      <c r="H68" s="4"/>
      <c r="I68" s="4"/>
      <c r="J68" s="4"/>
      <c r="K68" s="4"/>
      <c r="L68" s="4"/>
      <c r="M68" s="4"/>
      <c r="N68" s="4"/>
      <c r="O68" s="4"/>
      <c r="P68" s="4"/>
      <c r="Q68" s="4"/>
      <c r="R68" s="4"/>
      <c r="S68" s="4"/>
      <c r="T68" s="4"/>
      <c r="U68" s="4"/>
      <c r="V68" s="4"/>
      <c r="W68" s="4"/>
      <c r="X68" s="4"/>
      <c r="Y68" s="4"/>
      <c r="Z68" s="4"/>
      <c r="AA68" s="4"/>
      <c r="AB68" s="4"/>
      <c r="AC68" s="4"/>
      <c r="AD68" s="4"/>
      <c r="AE68" s="4"/>
      <c r="AF68" s="4"/>
      <c r="AG68" s="4"/>
      <c r="AH68" s="4"/>
      <c r="AI68" s="4"/>
      <c r="AJ68" s="4"/>
      <c r="AK68" s="4"/>
      <c r="AL68" s="4"/>
      <c r="AM68" s="4"/>
      <c r="AN68" s="4"/>
      <c r="AO68" s="4"/>
      <c r="AP68" s="4"/>
      <c r="AQ68" s="4"/>
      <c r="AR68" s="4"/>
      <c r="AS68" s="4"/>
      <c r="AT68" s="4"/>
      <c r="AU68" s="4"/>
      <c r="AV68" s="4"/>
      <c r="AW68" s="4"/>
      <c r="AX68" s="4"/>
      <c r="AY68" s="4"/>
      <c r="AZ68" s="4"/>
      <c r="BA68" s="4"/>
      <c r="BB68" s="4"/>
      <c r="BC68" s="4"/>
      <c r="BD68" s="4"/>
      <c r="BE68" s="4"/>
      <c r="BF68" s="4"/>
      <c r="BG68" s="4"/>
      <c r="BH68" s="4"/>
      <c r="BI68" s="4"/>
      <c r="BJ68" s="4"/>
      <c r="BK68" s="4"/>
      <c r="BL68" s="4"/>
      <c r="BM68" s="4"/>
      <c r="BN68" s="4"/>
      <c r="BO68" s="4"/>
      <c r="BP68" s="4"/>
      <c r="BQ68" s="4"/>
      <c r="BR68" s="4"/>
      <c r="BS68" s="4"/>
      <c r="BT68" s="4"/>
      <c r="BU68" s="4"/>
      <c r="BV68" s="4"/>
      <c r="BW68" s="4"/>
      <c r="BX68" s="4"/>
      <c r="BY68" s="4"/>
      <c r="BZ68" s="4"/>
      <c r="CA68" s="4"/>
      <c r="CB68" s="4"/>
      <c r="CC68" s="4"/>
      <c r="CD68" s="4"/>
      <c r="CE68" s="4"/>
      <c r="CF68" s="4"/>
      <c r="CG68" s="4"/>
      <c r="CH68" s="4"/>
      <c r="CI68" s="4"/>
      <c r="CJ68" s="4"/>
      <c r="CK68" s="4"/>
      <c r="CL68" s="4"/>
      <c r="CM68" s="4"/>
      <c r="CN68" s="4"/>
      <c r="CO68" s="4"/>
      <c r="CP68" s="4"/>
      <c r="CQ68" s="4"/>
      <c r="CR68" s="4"/>
      <c r="CS68" s="4"/>
      <c r="CT68" s="4"/>
      <c r="CU68" s="4"/>
      <c r="CV68" s="4"/>
      <c r="CW68" s="4"/>
      <c r="CX68" s="4"/>
      <c r="CY68" s="4"/>
      <c r="CZ68" s="4"/>
      <c r="DA68" s="4"/>
      <c r="DB68" s="4"/>
      <c r="DC68" s="4"/>
      <c r="DD68" s="4"/>
      <c r="DE68" s="4"/>
      <c r="DF68" s="4"/>
      <c r="DG68" s="4"/>
      <c r="DH68" s="4"/>
      <c r="DI68" s="4"/>
      <c r="DJ68" s="4"/>
      <c r="DK68" s="4"/>
      <c r="DL68" s="4"/>
      <c r="DM68" s="4"/>
      <c r="DN68" s="4"/>
      <c r="DO68" s="4"/>
      <c r="DP68" s="4"/>
      <c r="DQ68" s="4"/>
      <c r="DR68" s="4"/>
      <c r="DS68" s="4"/>
      <c r="DT68" s="4"/>
      <c r="DU68" s="4"/>
      <c r="DV68" s="4"/>
      <c r="DW68" s="4"/>
      <c r="DX68" s="4"/>
      <c r="DY68" s="4"/>
      <c r="DZ68" s="4"/>
      <c r="EA68" s="4"/>
      <c r="EB68" s="4"/>
      <c r="EC68" s="4"/>
      <c r="ED68" s="4"/>
      <c r="EE68" s="4"/>
      <c r="EF68" s="4"/>
      <c r="EG68" s="4"/>
      <c r="EH68" s="4"/>
      <c r="EI68" s="4"/>
      <c r="EJ68" s="4"/>
      <c r="EK68" s="4"/>
      <c r="EL68" s="4"/>
      <c r="EM68" s="4"/>
      <c r="EN68" s="4"/>
      <c r="EO68" s="4"/>
      <c r="EP68" s="4"/>
      <c r="EQ68" s="4"/>
      <c r="ER68" s="4"/>
      <c r="ES68" s="4"/>
      <c r="ET68" s="4"/>
      <c r="EU68" s="4"/>
      <c r="EV68" s="4"/>
      <c r="EW68" s="4"/>
      <c r="EX68" s="4"/>
      <c r="EY68" s="4"/>
      <c r="EZ68" s="26"/>
      <c r="FA68" s="26"/>
    </row>
    <row r="69" spans="1:157" s="129" customFormat="1" ht="25.5" x14ac:dyDescent="0.2">
      <c r="A69" s="99" t="s">
        <v>131</v>
      </c>
      <c r="B69" s="133" t="s">
        <v>132</v>
      </c>
      <c r="C69" s="126">
        <v>0</v>
      </c>
      <c r="D69" s="126">
        <v>0</v>
      </c>
      <c r="E69" s="127">
        <v>0</v>
      </c>
      <c r="F69" s="127">
        <v>0</v>
      </c>
      <c r="G69" s="128"/>
      <c r="H69" s="128"/>
      <c r="I69" s="128"/>
      <c r="J69" s="128"/>
      <c r="K69" s="128"/>
      <c r="L69" s="128"/>
      <c r="M69" s="128"/>
      <c r="N69" s="128"/>
      <c r="O69" s="128"/>
      <c r="P69" s="128"/>
      <c r="Q69" s="128"/>
      <c r="R69" s="128"/>
      <c r="S69" s="128"/>
      <c r="T69" s="128"/>
      <c r="U69" s="128"/>
      <c r="V69" s="128"/>
      <c r="W69" s="128"/>
      <c r="X69" s="128"/>
      <c r="Y69" s="128"/>
      <c r="Z69" s="128"/>
      <c r="AA69" s="128"/>
      <c r="AB69" s="128"/>
      <c r="AC69" s="128"/>
      <c r="AD69" s="128"/>
      <c r="AE69" s="128"/>
      <c r="AF69" s="128"/>
      <c r="AG69" s="128"/>
      <c r="AH69" s="128"/>
      <c r="AI69" s="128"/>
      <c r="AJ69" s="128"/>
      <c r="AK69" s="128"/>
      <c r="AL69" s="128"/>
      <c r="AM69" s="128"/>
      <c r="AN69" s="128"/>
      <c r="AO69" s="128"/>
      <c r="AP69" s="128"/>
      <c r="AQ69" s="128"/>
      <c r="AR69" s="128"/>
      <c r="AS69" s="128"/>
      <c r="AT69" s="128"/>
      <c r="AU69" s="128"/>
      <c r="AV69" s="128"/>
      <c r="AW69" s="128"/>
      <c r="AX69" s="128"/>
      <c r="AY69" s="128"/>
      <c r="AZ69" s="128"/>
      <c r="BA69" s="128"/>
      <c r="BB69" s="128"/>
      <c r="BC69" s="128"/>
      <c r="BD69" s="128"/>
      <c r="BE69" s="128"/>
      <c r="BF69" s="128"/>
      <c r="BG69" s="128"/>
      <c r="BH69" s="128"/>
      <c r="BI69" s="128"/>
      <c r="BJ69" s="128"/>
      <c r="BK69" s="128"/>
      <c r="BL69" s="128"/>
      <c r="BM69" s="128"/>
      <c r="BN69" s="128"/>
      <c r="BO69" s="128"/>
      <c r="BP69" s="128"/>
      <c r="BQ69" s="128"/>
      <c r="BR69" s="128"/>
      <c r="BS69" s="128"/>
      <c r="BT69" s="128"/>
      <c r="BU69" s="128"/>
      <c r="BV69" s="128"/>
      <c r="BW69" s="128"/>
      <c r="BX69" s="128"/>
      <c r="BY69" s="128"/>
      <c r="BZ69" s="128"/>
      <c r="CA69" s="128"/>
      <c r="CB69" s="128"/>
      <c r="CC69" s="128"/>
      <c r="CD69" s="128"/>
      <c r="CE69" s="128"/>
      <c r="CF69" s="128"/>
      <c r="CG69" s="128"/>
      <c r="CH69" s="128"/>
      <c r="CI69" s="128"/>
      <c r="CJ69" s="128"/>
      <c r="CK69" s="128"/>
      <c r="CL69" s="128"/>
      <c r="CM69" s="128"/>
      <c r="CN69" s="128"/>
      <c r="CO69" s="128"/>
      <c r="CP69" s="128"/>
      <c r="CQ69" s="128"/>
      <c r="CR69" s="128"/>
      <c r="CS69" s="128"/>
      <c r="CT69" s="128"/>
      <c r="CU69" s="128"/>
      <c r="CV69" s="128"/>
      <c r="CW69" s="128"/>
      <c r="CX69" s="128"/>
      <c r="CY69" s="128"/>
      <c r="CZ69" s="128"/>
      <c r="DA69" s="128"/>
      <c r="DB69" s="128"/>
      <c r="DC69" s="128"/>
      <c r="DD69" s="128"/>
      <c r="DE69" s="128"/>
      <c r="DF69" s="128"/>
      <c r="DG69" s="128"/>
      <c r="DH69" s="128"/>
      <c r="DI69" s="128"/>
      <c r="DJ69" s="128"/>
      <c r="DK69" s="128"/>
      <c r="DL69" s="128"/>
      <c r="DM69" s="128"/>
      <c r="DN69" s="128"/>
      <c r="DO69" s="128"/>
      <c r="DP69" s="128"/>
      <c r="DQ69" s="128"/>
      <c r="DR69" s="128"/>
      <c r="DS69" s="128"/>
      <c r="DT69" s="128"/>
      <c r="DU69" s="128"/>
      <c r="DV69" s="128"/>
      <c r="DW69" s="128"/>
      <c r="DX69" s="128"/>
      <c r="DY69" s="128"/>
      <c r="DZ69" s="128"/>
      <c r="EA69" s="128"/>
      <c r="EB69" s="128"/>
      <c r="EC69" s="128"/>
      <c r="ED69" s="128"/>
      <c r="EE69" s="128"/>
      <c r="EF69" s="128"/>
      <c r="EG69" s="128"/>
      <c r="EH69" s="128"/>
      <c r="EI69" s="128"/>
      <c r="EJ69" s="128"/>
      <c r="EK69" s="128"/>
      <c r="EL69" s="128"/>
      <c r="EM69" s="128"/>
      <c r="EN69" s="128"/>
      <c r="EO69" s="128"/>
      <c r="EP69" s="128"/>
      <c r="EQ69" s="128"/>
      <c r="ER69" s="128"/>
      <c r="ES69" s="128"/>
      <c r="ET69" s="128"/>
      <c r="EU69" s="128"/>
      <c r="EV69" s="128"/>
      <c r="EW69" s="128"/>
      <c r="EX69" s="128"/>
      <c r="EY69" s="128"/>
      <c r="EZ69" s="128"/>
      <c r="FA69" s="128"/>
    </row>
    <row r="70" spans="1:157" s="129" customFormat="1" ht="25.5" x14ac:dyDescent="0.2">
      <c r="A70" s="99" t="s">
        <v>133</v>
      </c>
      <c r="B70" s="133" t="s">
        <v>134</v>
      </c>
      <c r="C70" s="126">
        <v>0</v>
      </c>
      <c r="D70" s="126">
        <v>0</v>
      </c>
      <c r="E70" s="127">
        <v>0</v>
      </c>
      <c r="F70" s="127">
        <v>0</v>
      </c>
      <c r="G70" s="128"/>
      <c r="H70" s="128"/>
      <c r="I70" s="128"/>
      <c r="J70" s="128"/>
      <c r="K70" s="128"/>
      <c r="L70" s="128"/>
      <c r="M70" s="128"/>
      <c r="N70" s="128"/>
      <c r="O70" s="128"/>
      <c r="P70" s="128"/>
      <c r="Q70" s="128"/>
      <c r="R70" s="128"/>
      <c r="S70" s="128"/>
      <c r="T70" s="128"/>
      <c r="U70" s="128"/>
      <c r="V70" s="128"/>
      <c r="W70" s="128"/>
      <c r="X70" s="128"/>
      <c r="Y70" s="128"/>
      <c r="Z70" s="128"/>
      <c r="AA70" s="128"/>
      <c r="AB70" s="128"/>
      <c r="AC70" s="128"/>
      <c r="AD70" s="128"/>
      <c r="AE70" s="128"/>
      <c r="AF70" s="128"/>
      <c r="AG70" s="128"/>
      <c r="AH70" s="128"/>
      <c r="AI70" s="128"/>
      <c r="AJ70" s="128"/>
      <c r="AK70" s="128"/>
      <c r="AL70" s="128"/>
      <c r="AM70" s="128"/>
      <c r="AN70" s="128"/>
      <c r="AO70" s="128"/>
      <c r="AP70" s="128"/>
      <c r="AQ70" s="128"/>
      <c r="AR70" s="128"/>
      <c r="AS70" s="128"/>
      <c r="AT70" s="128"/>
      <c r="AU70" s="128"/>
      <c r="AV70" s="128"/>
      <c r="AW70" s="128"/>
      <c r="AX70" s="128"/>
      <c r="AY70" s="128"/>
      <c r="AZ70" s="128"/>
      <c r="BA70" s="128"/>
      <c r="BB70" s="128"/>
      <c r="BC70" s="128"/>
      <c r="BD70" s="128"/>
      <c r="BE70" s="128"/>
      <c r="BF70" s="128"/>
      <c r="BG70" s="128"/>
      <c r="BH70" s="128"/>
      <c r="BI70" s="128"/>
      <c r="BJ70" s="128"/>
      <c r="BK70" s="128"/>
      <c r="BL70" s="128"/>
      <c r="BM70" s="128"/>
      <c r="BN70" s="128"/>
      <c r="BO70" s="128"/>
      <c r="BP70" s="128"/>
      <c r="BQ70" s="128"/>
      <c r="BR70" s="128"/>
      <c r="BS70" s="128"/>
      <c r="BT70" s="128"/>
      <c r="BU70" s="128"/>
      <c r="BV70" s="128"/>
      <c r="BW70" s="128"/>
      <c r="BX70" s="128"/>
      <c r="BY70" s="128"/>
      <c r="BZ70" s="128"/>
      <c r="CA70" s="128"/>
      <c r="CB70" s="128"/>
      <c r="CC70" s="128"/>
      <c r="CD70" s="128"/>
      <c r="CE70" s="128"/>
      <c r="CF70" s="128"/>
      <c r="CG70" s="128"/>
      <c r="CH70" s="128"/>
      <c r="CI70" s="128"/>
      <c r="CJ70" s="128"/>
      <c r="CK70" s="128"/>
      <c r="CL70" s="128"/>
      <c r="CM70" s="128"/>
      <c r="CN70" s="128"/>
      <c r="CO70" s="128"/>
      <c r="CP70" s="128"/>
      <c r="CQ70" s="128"/>
      <c r="CR70" s="128"/>
      <c r="CS70" s="128"/>
      <c r="CT70" s="128"/>
      <c r="CU70" s="128"/>
      <c r="CV70" s="128"/>
      <c r="CW70" s="128"/>
      <c r="CX70" s="128"/>
      <c r="CY70" s="128"/>
      <c r="CZ70" s="128"/>
      <c r="DA70" s="128"/>
      <c r="DB70" s="128"/>
      <c r="DC70" s="128"/>
      <c r="DD70" s="128"/>
      <c r="DE70" s="128"/>
      <c r="DF70" s="128"/>
      <c r="DG70" s="128"/>
      <c r="DH70" s="128"/>
      <c r="DI70" s="128"/>
      <c r="DJ70" s="128"/>
      <c r="DK70" s="128"/>
      <c r="DL70" s="128"/>
      <c r="DM70" s="128"/>
      <c r="DN70" s="128"/>
      <c r="DO70" s="128"/>
      <c r="DP70" s="128"/>
      <c r="DQ70" s="128"/>
      <c r="DR70" s="128"/>
      <c r="DS70" s="128"/>
      <c r="DT70" s="128"/>
      <c r="DU70" s="128"/>
      <c r="DV70" s="128"/>
      <c r="DW70" s="128"/>
      <c r="DX70" s="128"/>
      <c r="DY70" s="128"/>
      <c r="DZ70" s="128"/>
      <c r="EA70" s="128"/>
      <c r="EB70" s="128"/>
      <c r="EC70" s="128"/>
      <c r="ED70" s="128"/>
      <c r="EE70" s="128"/>
      <c r="EF70" s="128"/>
      <c r="EG70" s="128"/>
      <c r="EH70" s="128"/>
      <c r="EI70" s="128"/>
      <c r="EJ70" s="128"/>
      <c r="EK70" s="128"/>
      <c r="EL70" s="128"/>
      <c r="EM70" s="128"/>
      <c r="EN70" s="128"/>
      <c r="EO70" s="128"/>
      <c r="EP70" s="128"/>
      <c r="EQ70" s="128"/>
      <c r="ER70" s="128"/>
      <c r="ES70" s="128"/>
      <c r="ET70" s="128"/>
      <c r="EU70" s="128"/>
      <c r="EV70" s="128"/>
      <c r="EW70" s="128"/>
      <c r="EX70" s="128"/>
      <c r="EY70" s="128"/>
      <c r="EZ70" s="128"/>
      <c r="FA70" s="128"/>
    </row>
    <row r="71" spans="1:157" s="129" customFormat="1" ht="25.5" x14ac:dyDescent="0.2">
      <c r="A71" s="106" t="s">
        <v>135</v>
      </c>
      <c r="B71" s="133" t="s">
        <v>136</v>
      </c>
      <c r="C71" s="126">
        <v>61874170</v>
      </c>
      <c r="D71" s="126">
        <v>61874170</v>
      </c>
      <c r="E71" s="127">
        <v>61874170</v>
      </c>
      <c r="F71" s="127">
        <v>0</v>
      </c>
      <c r="G71" s="128"/>
      <c r="H71" s="128"/>
      <c r="I71" s="128"/>
      <c r="J71" s="128"/>
      <c r="K71" s="128"/>
      <c r="L71" s="128"/>
      <c r="M71" s="128"/>
      <c r="N71" s="128"/>
      <c r="O71" s="128"/>
      <c r="P71" s="128"/>
      <c r="Q71" s="128"/>
      <c r="R71" s="128"/>
      <c r="S71" s="128"/>
      <c r="T71" s="128"/>
      <c r="U71" s="128"/>
      <c r="V71" s="128"/>
      <c r="W71" s="128"/>
      <c r="X71" s="128"/>
      <c r="Y71" s="128"/>
      <c r="Z71" s="128"/>
      <c r="AA71" s="128"/>
      <c r="AB71" s="128"/>
      <c r="AC71" s="128"/>
      <c r="AD71" s="128"/>
      <c r="AE71" s="128"/>
      <c r="AF71" s="128"/>
      <c r="AG71" s="128"/>
      <c r="AH71" s="128"/>
      <c r="AI71" s="128"/>
      <c r="AJ71" s="128"/>
      <c r="AK71" s="128"/>
      <c r="AL71" s="128"/>
      <c r="AM71" s="128"/>
      <c r="AN71" s="128"/>
      <c r="AO71" s="128"/>
      <c r="AP71" s="128"/>
      <c r="AQ71" s="128"/>
      <c r="AR71" s="128"/>
      <c r="AS71" s="128"/>
      <c r="AT71" s="128"/>
      <c r="AU71" s="128"/>
      <c r="AV71" s="128"/>
      <c r="AW71" s="128"/>
      <c r="AX71" s="128"/>
      <c r="AY71" s="128"/>
      <c r="AZ71" s="128"/>
      <c r="BA71" s="128"/>
      <c r="BB71" s="128"/>
      <c r="BC71" s="128"/>
      <c r="BD71" s="128"/>
      <c r="BE71" s="128"/>
      <c r="BF71" s="128"/>
      <c r="BG71" s="128"/>
      <c r="BH71" s="128"/>
      <c r="BI71" s="128"/>
      <c r="BJ71" s="128"/>
      <c r="BK71" s="128"/>
      <c r="BL71" s="128"/>
      <c r="BM71" s="128"/>
      <c r="BN71" s="128"/>
      <c r="BO71" s="128"/>
      <c r="BP71" s="128"/>
      <c r="BQ71" s="128"/>
      <c r="BR71" s="128"/>
      <c r="BS71" s="128"/>
      <c r="BT71" s="128"/>
      <c r="BU71" s="128"/>
      <c r="BV71" s="128"/>
      <c r="BW71" s="128"/>
      <c r="BX71" s="128"/>
      <c r="BY71" s="128"/>
      <c r="BZ71" s="128"/>
      <c r="CA71" s="128"/>
      <c r="CB71" s="128"/>
      <c r="CC71" s="128"/>
      <c r="CD71" s="128"/>
      <c r="CE71" s="128"/>
      <c r="CF71" s="128"/>
      <c r="CG71" s="128"/>
      <c r="CH71" s="128"/>
      <c r="CI71" s="128"/>
      <c r="CJ71" s="128"/>
      <c r="CK71" s="128"/>
      <c r="CL71" s="128"/>
      <c r="CM71" s="128"/>
      <c r="CN71" s="128"/>
      <c r="CO71" s="128"/>
      <c r="CP71" s="128"/>
      <c r="CQ71" s="128"/>
      <c r="CR71" s="128"/>
      <c r="CS71" s="128"/>
      <c r="CT71" s="128"/>
      <c r="CU71" s="128"/>
      <c r="CV71" s="128"/>
      <c r="CW71" s="128"/>
      <c r="CX71" s="128"/>
      <c r="CY71" s="128"/>
      <c r="CZ71" s="128"/>
      <c r="DA71" s="128"/>
      <c r="DB71" s="128"/>
      <c r="DC71" s="128"/>
      <c r="DD71" s="128"/>
      <c r="DE71" s="128"/>
      <c r="DF71" s="128"/>
      <c r="DG71" s="128"/>
      <c r="DH71" s="128"/>
      <c r="DI71" s="128"/>
      <c r="DJ71" s="128"/>
      <c r="DK71" s="128"/>
      <c r="DL71" s="128"/>
      <c r="DM71" s="128"/>
      <c r="DN71" s="128"/>
      <c r="DO71" s="128"/>
      <c r="DP71" s="128"/>
      <c r="DQ71" s="128"/>
      <c r="DR71" s="128"/>
      <c r="DS71" s="128"/>
      <c r="DT71" s="128"/>
      <c r="DU71" s="128"/>
      <c r="DV71" s="128"/>
      <c r="DW71" s="128"/>
      <c r="DX71" s="128"/>
      <c r="DY71" s="128"/>
      <c r="DZ71" s="128"/>
      <c r="EA71" s="128"/>
      <c r="EB71" s="128"/>
      <c r="EC71" s="128"/>
      <c r="ED71" s="128"/>
      <c r="EE71" s="128"/>
      <c r="EF71" s="128"/>
      <c r="EG71" s="128"/>
      <c r="EH71" s="128"/>
      <c r="EI71" s="128"/>
      <c r="EJ71" s="128"/>
      <c r="EK71" s="128"/>
      <c r="EL71" s="128"/>
      <c r="EM71" s="128"/>
      <c r="EN71" s="128"/>
      <c r="EO71" s="128"/>
      <c r="EP71" s="128"/>
      <c r="EQ71" s="128"/>
      <c r="ER71" s="128"/>
      <c r="ES71" s="128"/>
      <c r="ET71" s="128"/>
      <c r="EU71" s="128"/>
      <c r="EV71" s="128"/>
      <c r="EW71" s="128"/>
      <c r="EX71" s="128"/>
      <c r="EY71" s="128"/>
      <c r="EZ71" s="128"/>
      <c r="FA71" s="128"/>
    </row>
    <row r="72" spans="1:157" s="129" customFormat="1" ht="25.5" x14ac:dyDescent="0.2">
      <c r="A72" s="99" t="s">
        <v>137</v>
      </c>
      <c r="B72" s="137" t="s">
        <v>138</v>
      </c>
      <c r="C72" s="126">
        <v>0</v>
      </c>
      <c r="D72" s="126">
        <v>0</v>
      </c>
      <c r="E72" s="127">
        <v>0</v>
      </c>
      <c r="F72" s="127">
        <v>0</v>
      </c>
      <c r="G72" s="128"/>
      <c r="H72" s="128"/>
      <c r="I72" s="128"/>
      <c r="J72" s="128"/>
      <c r="K72" s="128"/>
      <c r="L72" s="128"/>
      <c r="M72" s="128"/>
      <c r="N72" s="128"/>
      <c r="O72" s="128"/>
      <c r="P72" s="128"/>
      <c r="Q72" s="128"/>
      <c r="R72" s="128"/>
      <c r="S72" s="128"/>
      <c r="T72" s="128"/>
      <c r="U72" s="128"/>
      <c r="V72" s="128"/>
      <c r="W72" s="128"/>
      <c r="X72" s="128"/>
      <c r="Y72" s="128"/>
      <c r="Z72" s="128"/>
      <c r="AA72" s="128"/>
      <c r="AB72" s="128"/>
      <c r="AC72" s="128"/>
      <c r="AD72" s="128"/>
      <c r="AE72" s="128"/>
      <c r="AF72" s="128"/>
      <c r="AG72" s="128"/>
      <c r="AH72" s="128"/>
      <c r="AI72" s="128"/>
      <c r="AJ72" s="128"/>
      <c r="AK72" s="128"/>
      <c r="AL72" s="128"/>
      <c r="AM72" s="128"/>
      <c r="AN72" s="128"/>
      <c r="AO72" s="128"/>
      <c r="AP72" s="128"/>
      <c r="AQ72" s="128"/>
      <c r="AR72" s="128"/>
      <c r="AS72" s="128"/>
      <c r="AT72" s="128"/>
      <c r="AU72" s="128"/>
      <c r="AV72" s="128"/>
      <c r="AW72" s="128"/>
      <c r="AX72" s="128"/>
      <c r="AY72" s="128"/>
      <c r="AZ72" s="128"/>
      <c r="BA72" s="128"/>
      <c r="BB72" s="128"/>
      <c r="BC72" s="128"/>
      <c r="BD72" s="128"/>
      <c r="BE72" s="128"/>
      <c r="BF72" s="128"/>
      <c r="BG72" s="128"/>
      <c r="BH72" s="128"/>
      <c r="BI72" s="128"/>
      <c r="BJ72" s="128"/>
      <c r="BK72" s="128"/>
      <c r="BL72" s="128"/>
      <c r="BM72" s="128"/>
      <c r="BN72" s="128"/>
      <c r="BO72" s="128"/>
      <c r="BP72" s="128"/>
      <c r="BQ72" s="128"/>
      <c r="BR72" s="128"/>
      <c r="BS72" s="128"/>
      <c r="BT72" s="128"/>
      <c r="BU72" s="128"/>
      <c r="BV72" s="128"/>
      <c r="BW72" s="128"/>
      <c r="BX72" s="128"/>
      <c r="BY72" s="128"/>
      <c r="BZ72" s="128"/>
      <c r="CA72" s="128"/>
      <c r="CB72" s="128"/>
      <c r="CC72" s="128"/>
      <c r="CD72" s="128"/>
      <c r="CE72" s="128"/>
      <c r="CF72" s="128"/>
      <c r="CG72" s="128"/>
      <c r="CH72" s="128"/>
      <c r="CI72" s="128"/>
      <c r="CJ72" s="128"/>
      <c r="CK72" s="128"/>
      <c r="CL72" s="128"/>
      <c r="CM72" s="128"/>
      <c r="CN72" s="128"/>
      <c r="CO72" s="128"/>
      <c r="CP72" s="128"/>
      <c r="CQ72" s="128"/>
      <c r="CR72" s="128"/>
      <c r="CS72" s="128"/>
      <c r="CT72" s="128"/>
      <c r="CU72" s="128"/>
      <c r="CV72" s="128"/>
      <c r="CW72" s="128"/>
      <c r="CX72" s="128"/>
      <c r="CY72" s="128"/>
      <c r="CZ72" s="128"/>
      <c r="DA72" s="128"/>
      <c r="DB72" s="128"/>
      <c r="DC72" s="128"/>
      <c r="DD72" s="128"/>
      <c r="DE72" s="128"/>
      <c r="DF72" s="128"/>
      <c r="DG72" s="128"/>
      <c r="DH72" s="128"/>
      <c r="DI72" s="128"/>
      <c r="DJ72" s="128"/>
      <c r="DK72" s="128"/>
      <c r="DL72" s="128"/>
      <c r="DM72" s="128"/>
      <c r="DN72" s="128"/>
      <c r="DO72" s="128"/>
      <c r="DP72" s="128"/>
      <c r="DQ72" s="128"/>
      <c r="DR72" s="128"/>
      <c r="DS72" s="128"/>
      <c r="DT72" s="128"/>
      <c r="DU72" s="128"/>
      <c r="DV72" s="128"/>
      <c r="DW72" s="128"/>
      <c r="DX72" s="128"/>
      <c r="DY72" s="128"/>
      <c r="DZ72" s="128"/>
      <c r="EA72" s="128"/>
      <c r="EB72" s="128"/>
      <c r="EC72" s="128"/>
      <c r="ED72" s="128"/>
      <c r="EE72" s="128"/>
      <c r="EF72" s="128"/>
      <c r="EG72" s="128"/>
      <c r="EH72" s="128"/>
      <c r="EI72" s="128"/>
      <c r="EJ72" s="128"/>
      <c r="EK72" s="128"/>
      <c r="EL72" s="128"/>
      <c r="EM72" s="128"/>
      <c r="EN72" s="128"/>
      <c r="EO72" s="128"/>
      <c r="EP72" s="128"/>
      <c r="EQ72" s="128"/>
      <c r="ER72" s="128"/>
      <c r="ES72" s="128"/>
      <c r="ET72" s="128"/>
      <c r="EU72" s="128"/>
      <c r="EV72" s="128"/>
      <c r="EW72" s="128"/>
      <c r="EX72" s="128"/>
      <c r="EY72" s="128"/>
      <c r="EZ72" s="128"/>
      <c r="FA72" s="128"/>
    </row>
    <row r="73" spans="1:157" s="129" customFormat="1" x14ac:dyDescent="0.2">
      <c r="A73" s="99" t="s">
        <v>139</v>
      </c>
      <c r="B73" s="137" t="s">
        <v>140</v>
      </c>
      <c r="C73" s="126">
        <v>0</v>
      </c>
      <c r="D73" s="126">
        <v>0</v>
      </c>
      <c r="E73" s="127">
        <v>0</v>
      </c>
      <c r="F73" s="127">
        <v>0</v>
      </c>
      <c r="G73" s="128"/>
      <c r="H73" s="128"/>
      <c r="I73" s="128"/>
      <c r="J73" s="128"/>
      <c r="K73" s="128"/>
      <c r="L73" s="128"/>
      <c r="M73" s="128"/>
      <c r="N73" s="128"/>
      <c r="O73" s="128"/>
      <c r="P73" s="128"/>
      <c r="Q73" s="128"/>
      <c r="R73" s="128"/>
      <c r="S73" s="128"/>
      <c r="T73" s="128"/>
      <c r="U73" s="128"/>
      <c r="V73" s="128"/>
      <c r="W73" s="128"/>
      <c r="X73" s="128"/>
      <c r="Y73" s="128"/>
      <c r="Z73" s="128"/>
      <c r="AA73" s="128"/>
      <c r="AB73" s="128"/>
      <c r="AC73" s="128"/>
      <c r="AD73" s="128"/>
      <c r="AE73" s="128"/>
      <c r="AF73" s="128"/>
      <c r="AG73" s="128"/>
      <c r="AH73" s="128"/>
      <c r="AI73" s="128"/>
      <c r="AJ73" s="128"/>
      <c r="AK73" s="128"/>
      <c r="AL73" s="128"/>
      <c r="AM73" s="128"/>
      <c r="AN73" s="128"/>
      <c r="AO73" s="128"/>
      <c r="AP73" s="128"/>
      <c r="AQ73" s="128"/>
      <c r="AR73" s="128"/>
      <c r="AS73" s="128"/>
      <c r="AT73" s="128"/>
      <c r="AU73" s="128"/>
      <c r="AV73" s="128"/>
      <c r="AW73" s="128"/>
      <c r="AX73" s="128"/>
      <c r="AY73" s="128"/>
      <c r="AZ73" s="128"/>
      <c r="BA73" s="128"/>
      <c r="BB73" s="128"/>
      <c r="BC73" s="128"/>
      <c r="BD73" s="128"/>
      <c r="BE73" s="128"/>
      <c r="BF73" s="128"/>
      <c r="BG73" s="128"/>
      <c r="BH73" s="128"/>
      <c r="BI73" s="128"/>
      <c r="BJ73" s="128"/>
      <c r="BK73" s="128"/>
      <c r="BL73" s="128"/>
      <c r="BM73" s="128"/>
      <c r="BN73" s="128"/>
      <c r="BO73" s="128"/>
      <c r="BP73" s="128"/>
      <c r="BQ73" s="128"/>
      <c r="BR73" s="128"/>
      <c r="BS73" s="128"/>
      <c r="BT73" s="128"/>
      <c r="BU73" s="128"/>
      <c r="BV73" s="128"/>
      <c r="BW73" s="128"/>
      <c r="BX73" s="128"/>
      <c r="BY73" s="128"/>
      <c r="BZ73" s="128"/>
      <c r="CA73" s="128"/>
      <c r="CB73" s="128"/>
      <c r="CC73" s="128"/>
      <c r="CD73" s="128"/>
      <c r="CE73" s="128"/>
      <c r="CF73" s="128"/>
      <c r="CG73" s="128"/>
      <c r="CH73" s="128"/>
      <c r="CI73" s="128"/>
      <c r="CJ73" s="128"/>
      <c r="CK73" s="128"/>
      <c r="CL73" s="128"/>
      <c r="CM73" s="128"/>
      <c r="CN73" s="128"/>
      <c r="CO73" s="128"/>
      <c r="CP73" s="128"/>
      <c r="CQ73" s="128"/>
      <c r="CR73" s="128"/>
      <c r="CS73" s="128"/>
      <c r="CT73" s="128"/>
      <c r="CU73" s="128"/>
      <c r="CV73" s="128"/>
      <c r="CW73" s="128"/>
      <c r="CX73" s="128"/>
      <c r="CY73" s="128"/>
      <c r="CZ73" s="128"/>
      <c r="DA73" s="128"/>
      <c r="DB73" s="128"/>
      <c r="DC73" s="128"/>
      <c r="DD73" s="128"/>
      <c r="DE73" s="128"/>
      <c r="DF73" s="128"/>
      <c r="DG73" s="128"/>
      <c r="DH73" s="128"/>
      <c r="DI73" s="128"/>
      <c r="DJ73" s="128"/>
      <c r="DK73" s="128"/>
      <c r="DL73" s="128"/>
      <c r="DM73" s="128"/>
      <c r="DN73" s="128"/>
      <c r="DO73" s="128"/>
      <c r="DP73" s="128"/>
      <c r="DQ73" s="128"/>
      <c r="DR73" s="128"/>
      <c r="DS73" s="128"/>
      <c r="DT73" s="128"/>
      <c r="DU73" s="128"/>
      <c r="DV73" s="128"/>
      <c r="DW73" s="128"/>
      <c r="DX73" s="128"/>
      <c r="DY73" s="128"/>
      <c r="DZ73" s="128"/>
      <c r="EA73" s="128"/>
      <c r="EB73" s="128"/>
      <c r="EC73" s="128"/>
      <c r="ED73" s="128"/>
      <c r="EE73" s="128"/>
      <c r="EF73" s="128"/>
      <c r="EG73" s="128"/>
      <c r="EH73" s="128"/>
      <c r="EI73" s="128"/>
      <c r="EJ73" s="128"/>
      <c r="EK73" s="128"/>
      <c r="EL73" s="128"/>
      <c r="EM73" s="128"/>
      <c r="EN73" s="128"/>
      <c r="EO73" s="128"/>
      <c r="EP73" s="128"/>
      <c r="EQ73" s="128"/>
      <c r="ER73" s="128"/>
      <c r="ES73" s="128"/>
      <c r="ET73" s="128"/>
      <c r="EU73" s="128"/>
      <c r="EV73" s="128"/>
      <c r="EW73" s="128"/>
      <c r="EX73" s="128"/>
      <c r="EY73" s="128"/>
      <c r="EZ73" s="128"/>
      <c r="FA73" s="128"/>
    </row>
    <row r="74" spans="1:157" s="129" customFormat="1" ht="25.5" x14ac:dyDescent="0.2">
      <c r="A74" s="99" t="s">
        <v>141</v>
      </c>
      <c r="B74" s="137" t="s">
        <v>142</v>
      </c>
      <c r="C74" s="126">
        <v>0</v>
      </c>
      <c r="D74" s="126">
        <v>0</v>
      </c>
      <c r="E74" s="127">
        <v>0</v>
      </c>
      <c r="F74" s="127">
        <v>0</v>
      </c>
      <c r="G74" s="128"/>
      <c r="H74" s="128"/>
      <c r="I74" s="128"/>
      <c r="J74" s="128"/>
      <c r="K74" s="128"/>
      <c r="L74" s="128"/>
      <c r="M74" s="128"/>
      <c r="N74" s="128"/>
      <c r="O74" s="128"/>
      <c r="P74" s="128"/>
      <c r="Q74" s="128"/>
      <c r="R74" s="128"/>
      <c r="S74" s="128"/>
      <c r="T74" s="128"/>
      <c r="U74" s="128"/>
      <c r="V74" s="128"/>
      <c r="W74" s="128"/>
      <c r="X74" s="128"/>
      <c r="Y74" s="128"/>
      <c r="Z74" s="128"/>
      <c r="AA74" s="128"/>
      <c r="AB74" s="128"/>
      <c r="AC74" s="128"/>
      <c r="AD74" s="128"/>
      <c r="AE74" s="128"/>
      <c r="AF74" s="128"/>
      <c r="AG74" s="128"/>
      <c r="AH74" s="128"/>
      <c r="AI74" s="128"/>
      <c r="AJ74" s="128"/>
      <c r="AK74" s="128"/>
      <c r="AL74" s="128"/>
      <c r="AM74" s="128"/>
      <c r="AN74" s="128"/>
      <c r="AO74" s="128"/>
      <c r="AP74" s="128"/>
      <c r="AQ74" s="128"/>
      <c r="AR74" s="128"/>
      <c r="AS74" s="128"/>
      <c r="AT74" s="128"/>
      <c r="AU74" s="128"/>
      <c r="AV74" s="128"/>
      <c r="AW74" s="128"/>
      <c r="AX74" s="128"/>
      <c r="AY74" s="128"/>
      <c r="AZ74" s="128"/>
      <c r="BA74" s="128"/>
      <c r="BB74" s="128"/>
      <c r="BC74" s="128"/>
      <c r="BD74" s="128"/>
      <c r="BE74" s="128"/>
      <c r="BF74" s="128"/>
      <c r="BG74" s="128"/>
      <c r="BH74" s="128"/>
      <c r="BI74" s="128"/>
      <c r="BJ74" s="128"/>
      <c r="BK74" s="128"/>
      <c r="BL74" s="128"/>
      <c r="BM74" s="128"/>
      <c r="BN74" s="128"/>
      <c r="BO74" s="128"/>
      <c r="BP74" s="128"/>
      <c r="BQ74" s="128"/>
      <c r="BR74" s="128"/>
      <c r="BS74" s="128"/>
      <c r="BT74" s="128"/>
      <c r="BU74" s="128"/>
      <c r="BV74" s="128"/>
      <c r="BW74" s="128"/>
      <c r="BX74" s="128"/>
      <c r="BY74" s="128"/>
      <c r="BZ74" s="128"/>
      <c r="CA74" s="128"/>
      <c r="CB74" s="128"/>
      <c r="CC74" s="128"/>
      <c r="CD74" s="128"/>
      <c r="CE74" s="128"/>
      <c r="CF74" s="128"/>
      <c r="CG74" s="128"/>
      <c r="CH74" s="128"/>
      <c r="CI74" s="128"/>
      <c r="CJ74" s="128"/>
      <c r="CK74" s="128"/>
      <c r="CL74" s="128"/>
      <c r="CM74" s="128"/>
      <c r="CN74" s="128"/>
      <c r="CO74" s="128"/>
      <c r="CP74" s="128"/>
      <c r="CQ74" s="128"/>
      <c r="CR74" s="128"/>
      <c r="CS74" s="128"/>
      <c r="CT74" s="128"/>
      <c r="CU74" s="128"/>
      <c r="CV74" s="128"/>
      <c r="CW74" s="128"/>
      <c r="CX74" s="128"/>
      <c r="CY74" s="128"/>
      <c r="CZ74" s="128"/>
      <c r="DA74" s="128"/>
      <c r="DB74" s="128"/>
      <c r="DC74" s="128"/>
      <c r="DD74" s="128"/>
      <c r="DE74" s="128"/>
      <c r="DF74" s="128"/>
      <c r="DG74" s="128"/>
      <c r="DH74" s="128"/>
      <c r="DI74" s="128"/>
      <c r="DJ74" s="128"/>
      <c r="DK74" s="128"/>
      <c r="DL74" s="128"/>
      <c r="DM74" s="128"/>
      <c r="DN74" s="128"/>
      <c r="DO74" s="128"/>
      <c r="DP74" s="128"/>
      <c r="DQ74" s="128"/>
      <c r="DR74" s="128"/>
      <c r="DS74" s="128"/>
      <c r="DT74" s="128"/>
      <c r="DU74" s="128"/>
      <c r="DV74" s="128"/>
      <c r="DW74" s="128"/>
      <c r="DX74" s="128"/>
      <c r="DY74" s="128"/>
      <c r="DZ74" s="128"/>
      <c r="EA74" s="128"/>
      <c r="EB74" s="128"/>
      <c r="EC74" s="128"/>
      <c r="ED74" s="128"/>
      <c r="EE74" s="128"/>
      <c r="EF74" s="128"/>
      <c r="EG74" s="128"/>
      <c r="EH74" s="128"/>
      <c r="EI74" s="128"/>
      <c r="EJ74" s="128"/>
      <c r="EK74" s="128"/>
      <c r="EL74" s="128"/>
      <c r="EM74" s="128"/>
      <c r="EN74" s="128"/>
      <c r="EO74" s="128"/>
      <c r="EP74" s="128"/>
      <c r="EQ74" s="128"/>
      <c r="ER74" s="128"/>
      <c r="ES74" s="128"/>
      <c r="ET74" s="128"/>
      <c r="EU74" s="128"/>
      <c r="EV74" s="128"/>
      <c r="EW74" s="128"/>
      <c r="EX74" s="128"/>
      <c r="EY74" s="128"/>
      <c r="EZ74" s="128"/>
      <c r="FA74" s="128"/>
    </row>
    <row r="75" spans="1:157" s="129" customFormat="1" ht="25.5" x14ac:dyDescent="0.2">
      <c r="A75" s="99" t="s">
        <v>143</v>
      </c>
      <c r="B75" s="137" t="s">
        <v>144</v>
      </c>
      <c r="C75" s="126">
        <v>0</v>
      </c>
      <c r="D75" s="126">
        <v>0</v>
      </c>
      <c r="E75" s="127">
        <v>0</v>
      </c>
      <c r="F75" s="127">
        <v>0</v>
      </c>
      <c r="G75" s="128"/>
      <c r="H75" s="128"/>
      <c r="I75" s="128"/>
      <c r="J75" s="128"/>
      <c r="K75" s="128"/>
      <c r="L75" s="128"/>
      <c r="M75" s="128"/>
      <c r="N75" s="128"/>
      <c r="O75" s="128"/>
      <c r="P75" s="128"/>
      <c r="Q75" s="128"/>
      <c r="R75" s="128"/>
      <c r="S75" s="128"/>
      <c r="T75" s="128"/>
      <c r="U75" s="128"/>
      <c r="V75" s="128"/>
      <c r="W75" s="128"/>
      <c r="X75" s="128"/>
      <c r="Y75" s="128"/>
      <c r="Z75" s="128"/>
      <c r="AA75" s="128"/>
      <c r="AB75" s="128"/>
      <c r="AC75" s="128"/>
      <c r="AD75" s="128"/>
      <c r="AE75" s="128"/>
      <c r="AF75" s="128"/>
      <c r="AG75" s="128"/>
      <c r="AH75" s="128"/>
      <c r="AI75" s="128"/>
      <c r="AJ75" s="128"/>
      <c r="AK75" s="128"/>
      <c r="AL75" s="128"/>
      <c r="AM75" s="128"/>
      <c r="AN75" s="128"/>
      <c r="AO75" s="128"/>
      <c r="AP75" s="128"/>
      <c r="AQ75" s="128"/>
      <c r="AR75" s="128"/>
      <c r="AS75" s="128"/>
      <c r="AT75" s="128"/>
      <c r="AU75" s="128"/>
      <c r="AV75" s="128"/>
      <c r="AW75" s="128"/>
      <c r="AX75" s="128"/>
      <c r="AY75" s="128"/>
      <c r="AZ75" s="128"/>
      <c r="BA75" s="128"/>
      <c r="BB75" s="128"/>
      <c r="BC75" s="128"/>
      <c r="BD75" s="128"/>
      <c r="BE75" s="128"/>
      <c r="BF75" s="128"/>
      <c r="BG75" s="128"/>
      <c r="BH75" s="128"/>
      <c r="BI75" s="128"/>
      <c r="BJ75" s="128"/>
      <c r="BK75" s="128"/>
      <c r="BL75" s="128"/>
      <c r="BM75" s="128"/>
      <c r="BN75" s="128"/>
      <c r="BO75" s="128"/>
      <c r="BP75" s="128"/>
      <c r="BQ75" s="128"/>
      <c r="BR75" s="128"/>
      <c r="BS75" s="128"/>
      <c r="BT75" s="128"/>
      <c r="BU75" s="128"/>
      <c r="BV75" s="128"/>
      <c r="BW75" s="128"/>
      <c r="BX75" s="128"/>
      <c r="BY75" s="128"/>
      <c r="BZ75" s="128"/>
      <c r="CA75" s="128"/>
      <c r="CB75" s="128"/>
      <c r="CC75" s="128"/>
      <c r="CD75" s="128"/>
      <c r="CE75" s="128"/>
      <c r="CF75" s="128"/>
      <c r="CG75" s="128"/>
      <c r="CH75" s="128"/>
      <c r="CI75" s="128"/>
      <c r="CJ75" s="128"/>
      <c r="CK75" s="128"/>
      <c r="CL75" s="128"/>
      <c r="CM75" s="128"/>
      <c r="CN75" s="128"/>
      <c r="CO75" s="128"/>
      <c r="CP75" s="128"/>
      <c r="CQ75" s="128"/>
      <c r="CR75" s="128"/>
      <c r="CS75" s="128"/>
      <c r="CT75" s="128"/>
      <c r="CU75" s="128"/>
      <c r="CV75" s="128"/>
      <c r="CW75" s="128"/>
      <c r="CX75" s="128"/>
      <c r="CY75" s="128"/>
      <c r="CZ75" s="128"/>
      <c r="DA75" s="128"/>
      <c r="DB75" s="128"/>
      <c r="DC75" s="128"/>
      <c r="DD75" s="128"/>
      <c r="DE75" s="128"/>
      <c r="DF75" s="128"/>
      <c r="DG75" s="128"/>
      <c r="DH75" s="128"/>
      <c r="DI75" s="128"/>
      <c r="DJ75" s="128"/>
      <c r="DK75" s="128"/>
      <c r="DL75" s="128"/>
      <c r="DM75" s="128"/>
      <c r="DN75" s="128"/>
      <c r="DO75" s="128"/>
      <c r="DP75" s="128"/>
      <c r="DQ75" s="128"/>
      <c r="DR75" s="128"/>
      <c r="DS75" s="128"/>
      <c r="DT75" s="128"/>
      <c r="DU75" s="128"/>
      <c r="DV75" s="128"/>
      <c r="DW75" s="128"/>
      <c r="DX75" s="128"/>
      <c r="DY75" s="128"/>
      <c r="DZ75" s="128"/>
      <c r="EA75" s="128"/>
      <c r="EB75" s="128"/>
      <c r="EC75" s="128"/>
      <c r="ED75" s="128"/>
      <c r="EE75" s="128"/>
      <c r="EF75" s="128"/>
      <c r="EG75" s="128"/>
      <c r="EH75" s="128"/>
      <c r="EI75" s="128"/>
      <c r="EJ75" s="128"/>
      <c r="EK75" s="128"/>
      <c r="EL75" s="128"/>
      <c r="EM75" s="128"/>
      <c r="EN75" s="128"/>
      <c r="EO75" s="128"/>
      <c r="EP75" s="128"/>
      <c r="EQ75" s="128"/>
      <c r="ER75" s="128"/>
      <c r="ES75" s="128"/>
      <c r="ET75" s="128"/>
      <c r="EU75" s="128"/>
      <c r="EV75" s="128"/>
      <c r="EW75" s="128"/>
      <c r="EX75" s="128"/>
      <c r="EY75" s="128"/>
      <c r="EZ75" s="128"/>
      <c r="FA75" s="128"/>
    </row>
    <row r="76" spans="1:157" s="129" customFormat="1" ht="25.5" x14ac:dyDescent="0.2">
      <c r="A76" s="99" t="s">
        <v>145</v>
      </c>
      <c r="B76" s="137" t="s">
        <v>146</v>
      </c>
      <c r="C76" s="126">
        <v>0</v>
      </c>
      <c r="D76" s="126">
        <v>0</v>
      </c>
      <c r="E76" s="127">
        <v>0</v>
      </c>
      <c r="F76" s="127">
        <v>0</v>
      </c>
      <c r="G76" s="128"/>
      <c r="H76" s="128"/>
      <c r="I76" s="128"/>
      <c r="J76" s="128"/>
      <c r="K76" s="128"/>
      <c r="L76" s="128"/>
      <c r="M76" s="128"/>
      <c r="N76" s="128"/>
      <c r="O76" s="128"/>
      <c r="P76" s="128"/>
      <c r="Q76" s="128"/>
      <c r="R76" s="128"/>
      <c r="S76" s="128"/>
      <c r="T76" s="128"/>
      <c r="U76" s="128"/>
      <c r="V76" s="128"/>
      <c r="W76" s="128"/>
      <c r="X76" s="128"/>
      <c r="Y76" s="128"/>
      <c r="Z76" s="128"/>
      <c r="AA76" s="128"/>
      <c r="AB76" s="128"/>
      <c r="AC76" s="128"/>
      <c r="AD76" s="128"/>
      <c r="AE76" s="128"/>
      <c r="AF76" s="128"/>
      <c r="AG76" s="128"/>
      <c r="AH76" s="128"/>
      <c r="AI76" s="128"/>
      <c r="AJ76" s="128"/>
      <c r="AK76" s="128"/>
      <c r="AL76" s="128"/>
      <c r="AM76" s="128"/>
      <c r="AN76" s="128"/>
      <c r="AO76" s="128"/>
      <c r="AP76" s="128"/>
      <c r="AQ76" s="128"/>
      <c r="AR76" s="128"/>
      <c r="AS76" s="128"/>
      <c r="AT76" s="128"/>
      <c r="AU76" s="128"/>
      <c r="AV76" s="128"/>
      <c r="AW76" s="128"/>
      <c r="AX76" s="128"/>
      <c r="AY76" s="128"/>
      <c r="AZ76" s="128"/>
      <c r="BA76" s="128"/>
      <c r="BB76" s="128"/>
      <c r="BC76" s="128"/>
      <c r="BD76" s="128"/>
      <c r="BE76" s="128"/>
      <c r="BF76" s="128"/>
      <c r="BG76" s="128"/>
      <c r="BH76" s="128"/>
      <c r="BI76" s="128"/>
      <c r="BJ76" s="128"/>
      <c r="BK76" s="128"/>
      <c r="BL76" s="128"/>
      <c r="BM76" s="128"/>
      <c r="BN76" s="128"/>
      <c r="BO76" s="128"/>
      <c r="BP76" s="128"/>
      <c r="BQ76" s="128"/>
      <c r="BR76" s="128"/>
      <c r="BS76" s="128"/>
      <c r="BT76" s="128"/>
      <c r="BU76" s="128"/>
      <c r="BV76" s="128"/>
      <c r="BW76" s="128"/>
      <c r="BX76" s="128"/>
      <c r="BY76" s="128"/>
      <c r="BZ76" s="128"/>
      <c r="CA76" s="128"/>
      <c r="CB76" s="128"/>
      <c r="CC76" s="128"/>
      <c r="CD76" s="128"/>
      <c r="CE76" s="128"/>
      <c r="CF76" s="128"/>
      <c r="CG76" s="128"/>
      <c r="CH76" s="128"/>
      <c r="CI76" s="128"/>
      <c r="CJ76" s="128"/>
      <c r="CK76" s="128"/>
      <c r="CL76" s="128"/>
      <c r="CM76" s="128"/>
      <c r="CN76" s="128"/>
      <c r="CO76" s="128"/>
      <c r="CP76" s="128"/>
      <c r="CQ76" s="128"/>
      <c r="CR76" s="128"/>
      <c r="CS76" s="128"/>
      <c r="CT76" s="128"/>
      <c r="CU76" s="128"/>
      <c r="CV76" s="128"/>
      <c r="CW76" s="128"/>
      <c r="CX76" s="128"/>
      <c r="CY76" s="128"/>
      <c r="CZ76" s="128"/>
      <c r="DA76" s="128"/>
      <c r="DB76" s="128"/>
      <c r="DC76" s="128"/>
      <c r="DD76" s="128"/>
      <c r="DE76" s="128"/>
      <c r="DF76" s="128"/>
      <c r="DG76" s="128"/>
      <c r="DH76" s="128"/>
      <c r="DI76" s="128"/>
      <c r="DJ76" s="128"/>
      <c r="DK76" s="128"/>
      <c r="DL76" s="128"/>
      <c r="DM76" s="128"/>
      <c r="DN76" s="128"/>
      <c r="DO76" s="128"/>
      <c r="DP76" s="128"/>
      <c r="DQ76" s="128"/>
      <c r="DR76" s="128"/>
      <c r="DS76" s="128"/>
      <c r="DT76" s="128"/>
      <c r="DU76" s="128"/>
      <c r="DV76" s="128"/>
      <c r="DW76" s="128"/>
      <c r="DX76" s="128"/>
      <c r="DY76" s="128"/>
      <c r="DZ76" s="128"/>
      <c r="EA76" s="128"/>
      <c r="EB76" s="128"/>
      <c r="EC76" s="128"/>
      <c r="ED76" s="128"/>
      <c r="EE76" s="128"/>
      <c r="EF76" s="128"/>
      <c r="EG76" s="128"/>
      <c r="EH76" s="128"/>
      <c r="EI76" s="128"/>
      <c r="EJ76" s="128"/>
      <c r="EK76" s="128"/>
      <c r="EL76" s="128"/>
      <c r="EM76" s="128"/>
      <c r="EN76" s="128"/>
      <c r="EO76" s="128"/>
      <c r="EP76" s="128"/>
      <c r="EQ76" s="128"/>
      <c r="ER76" s="128"/>
      <c r="ES76" s="128"/>
      <c r="ET76" s="128"/>
      <c r="EU76" s="128"/>
      <c r="EV76" s="128"/>
      <c r="EW76" s="128"/>
      <c r="EX76" s="128"/>
      <c r="EY76" s="128"/>
      <c r="EZ76" s="128"/>
      <c r="FA76" s="128"/>
    </row>
    <row r="77" spans="1:157" s="129" customFormat="1" ht="51" x14ac:dyDescent="0.2">
      <c r="A77" s="99" t="s">
        <v>147</v>
      </c>
      <c r="B77" s="137" t="s">
        <v>148</v>
      </c>
      <c r="C77" s="126">
        <v>0</v>
      </c>
      <c r="D77" s="126">
        <v>0</v>
      </c>
      <c r="E77" s="127">
        <v>0</v>
      </c>
      <c r="F77" s="127">
        <v>0</v>
      </c>
      <c r="G77" s="128"/>
      <c r="H77" s="128"/>
      <c r="I77" s="128"/>
      <c r="J77" s="128"/>
      <c r="K77" s="128"/>
      <c r="L77" s="128"/>
      <c r="M77" s="128"/>
      <c r="N77" s="128"/>
      <c r="O77" s="128"/>
      <c r="P77" s="128"/>
      <c r="Q77" s="128"/>
      <c r="R77" s="128"/>
      <c r="S77" s="128"/>
      <c r="T77" s="128"/>
      <c r="U77" s="128"/>
      <c r="V77" s="128"/>
      <c r="W77" s="128"/>
      <c r="X77" s="128"/>
      <c r="Y77" s="128"/>
      <c r="Z77" s="128"/>
      <c r="AA77" s="128"/>
      <c r="AB77" s="128"/>
      <c r="AC77" s="128"/>
      <c r="AD77" s="128"/>
      <c r="AE77" s="128"/>
      <c r="AF77" s="128"/>
      <c r="AG77" s="128"/>
      <c r="AH77" s="128"/>
      <c r="AI77" s="128"/>
      <c r="AJ77" s="128"/>
      <c r="AK77" s="128"/>
      <c r="AL77" s="128"/>
      <c r="AM77" s="128"/>
      <c r="AN77" s="128"/>
      <c r="AO77" s="128"/>
      <c r="AP77" s="128"/>
      <c r="AQ77" s="128"/>
      <c r="AR77" s="128"/>
      <c r="AS77" s="128"/>
      <c r="AT77" s="128"/>
      <c r="AU77" s="128"/>
      <c r="AV77" s="128"/>
      <c r="AW77" s="128"/>
      <c r="AX77" s="128"/>
      <c r="AY77" s="128"/>
      <c r="AZ77" s="128"/>
      <c r="BA77" s="128"/>
      <c r="BB77" s="128"/>
      <c r="BC77" s="128"/>
      <c r="BD77" s="128"/>
      <c r="BE77" s="128"/>
      <c r="BF77" s="128"/>
      <c r="BG77" s="128"/>
      <c r="BH77" s="128"/>
      <c r="BI77" s="128"/>
      <c r="BJ77" s="128"/>
      <c r="BK77" s="128"/>
      <c r="BL77" s="128"/>
      <c r="BM77" s="128"/>
      <c r="BN77" s="128"/>
      <c r="BO77" s="128"/>
      <c r="BP77" s="128"/>
      <c r="BQ77" s="128"/>
      <c r="BR77" s="128"/>
      <c r="BS77" s="128"/>
      <c r="BT77" s="128"/>
      <c r="BU77" s="128"/>
      <c r="BV77" s="128"/>
      <c r="BW77" s="128"/>
      <c r="BX77" s="128"/>
      <c r="BY77" s="128"/>
      <c r="BZ77" s="128"/>
      <c r="CA77" s="128"/>
      <c r="CB77" s="128"/>
      <c r="CC77" s="128"/>
      <c r="CD77" s="128"/>
      <c r="CE77" s="128"/>
      <c r="CF77" s="128"/>
      <c r="CG77" s="128"/>
      <c r="CH77" s="128"/>
      <c r="CI77" s="128"/>
      <c r="CJ77" s="128"/>
      <c r="CK77" s="128"/>
      <c r="CL77" s="128"/>
      <c r="CM77" s="128"/>
      <c r="CN77" s="128"/>
      <c r="CO77" s="128"/>
      <c r="CP77" s="128"/>
      <c r="CQ77" s="128"/>
      <c r="CR77" s="128"/>
      <c r="CS77" s="128"/>
      <c r="CT77" s="128"/>
      <c r="CU77" s="128"/>
      <c r="CV77" s="128"/>
      <c r="CW77" s="128"/>
      <c r="CX77" s="128"/>
      <c r="CY77" s="128"/>
      <c r="CZ77" s="128"/>
      <c r="DA77" s="128"/>
      <c r="DB77" s="128"/>
      <c r="DC77" s="128"/>
      <c r="DD77" s="128"/>
      <c r="DE77" s="128"/>
      <c r="DF77" s="128"/>
      <c r="DG77" s="128"/>
      <c r="DH77" s="128"/>
      <c r="DI77" s="128"/>
      <c r="DJ77" s="128"/>
      <c r="DK77" s="128"/>
      <c r="DL77" s="128"/>
      <c r="DM77" s="128"/>
      <c r="DN77" s="128"/>
      <c r="DO77" s="128"/>
      <c r="DP77" s="128"/>
      <c r="DQ77" s="128"/>
      <c r="DR77" s="128"/>
      <c r="DS77" s="128"/>
      <c r="DT77" s="128"/>
      <c r="DU77" s="128"/>
      <c r="DV77" s="128"/>
      <c r="DW77" s="128"/>
      <c r="DX77" s="128"/>
      <c r="DY77" s="128"/>
      <c r="DZ77" s="128"/>
      <c r="EA77" s="128"/>
      <c r="EB77" s="128"/>
      <c r="EC77" s="128"/>
      <c r="ED77" s="128"/>
      <c r="EE77" s="128"/>
      <c r="EF77" s="128"/>
      <c r="EG77" s="128"/>
      <c r="EH77" s="128"/>
      <c r="EI77" s="128"/>
      <c r="EJ77" s="128"/>
      <c r="EK77" s="128"/>
      <c r="EL77" s="128"/>
      <c r="EM77" s="128"/>
      <c r="EN77" s="128"/>
      <c r="EO77" s="128"/>
      <c r="EP77" s="128"/>
      <c r="EQ77" s="128"/>
      <c r="ER77" s="128"/>
      <c r="ES77" s="128"/>
      <c r="ET77" s="128"/>
      <c r="EU77" s="128"/>
      <c r="EV77" s="128"/>
      <c r="EW77" s="128"/>
      <c r="EX77" s="128"/>
      <c r="EY77" s="128"/>
      <c r="EZ77" s="128"/>
      <c r="FA77" s="128"/>
    </row>
    <row r="78" spans="1:157" s="129" customFormat="1" ht="25.5" x14ac:dyDescent="0.2">
      <c r="A78" s="99" t="s">
        <v>149</v>
      </c>
      <c r="B78" s="137" t="s">
        <v>150</v>
      </c>
      <c r="C78" s="126">
        <v>12663200</v>
      </c>
      <c r="D78" s="126">
        <v>12663200</v>
      </c>
      <c r="E78" s="127">
        <v>12663200</v>
      </c>
      <c r="F78" s="127">
        <v>7414600</v>
      </c>
      <c r="G78" s="128"/>
      <c r="H78" s="128"/>
      <c r="I78" s="128"/>
      <c r="J78" s="128"/>
      <c r="K78" s="128"/>
      <c r="L78" s="128"/>
      <c r="M78" s="128"/>
      <c r="N78" s="128"/>
      <c r="O78" s="128"/>
      <c r="P78" s="128"/>
      <c r="Q78" s="128"/>
      <c r="R78" s="128"/>
      <c r="S78" s="128"/>
      <c r="T78" s="128"/>
      <c r="U78" s="128"/>
      <c r="V78" s="128"/>
      <c r="W78" s="128"/>
      <c r="X78" s="128"/>
      <c r="Y78" s="128"/>
      <c r="Z78" s="128"/>
      <c r="AA78" s="128"/>
      <c r="AB78" s="128"/>
      <c r="AC78" s="128"/>
      <c r="AD78" s="128"/>
      <c r="AE78" s="128"/>
      <c r="AF78" s="128"/>
      <c r="AG78" s="128"/>
      <c r="AH78" s="128"/>
      <c r="AI78" s="128"/>
      <c r="AJ78" s="128"/>
      <c r="AK78" s="128"/>
      <c r="AL78" s="128"/>
      <c r="AM78" s="128"/>
      <c r="AN78" s="128"/>
      <c r="AO78" s="128"/>
      <c r="AP78" s="128"/>
      <c r="AQ78" s="128"/>
      <c r="AR78" s="128"/>
      <c r="AS78" s="128"/>
      <c r="AT78" s="128"/>
      <c r="AU78" s="128"/>
      <c r="AV78" s="128"/>
      <c r="AW78" s="128"/>
      <c r="AX78" s="128"/>
      <c r="AY78" s="128"/>
      <c r="AZ78" s="128"/>
      <c r="BA78" s="128"/>
      <c r="BB78" s="128"/>
      <c r="BC78" s="128"/>
      <c r="BD78" s="128"/>
      <c r="BE78" s="128"/>
      <c r="BF78" s="128"/>
      <c r="BG78" s="128"/>
      <c r="BH78" s="128"/>
      <c r="BI78" s="128"/>
      <c r="BJ78" s="128"/>
      <c r="BK78" s="128"/>
      <c r="BL78" s="128"/>
      <c r="BM78" s="128"/>
      <c r="BN78" s="128"/>
      <c r="BO78" s="128"/>
      <c r="BP78" s="128"/>
      <c r="BQ78" s="128"/>
      <c r="BR78" s="128"/>
      <c r="BS78" s="128"/>
      <c r="BT78" s="128"/>
      <c r="BU78" s="128"/>
      <c r="BV78" s="128"/>
      <c r="BW78" s="128"/>
      <c r="BX78" s="128"/>
      <c r="BY78" s="128"/>
      <c r="BZ78" s="128"/>
      <c r="CA78" s="128"/>
      <c r="CB78" s="128"/>
      <c r="CC78" s="128"/>
      <c r="CD78" s="128"/>
      <c r="CE78" s="128"/>
      <c r="CF78" s="128"/>
      <c r="CG78" s="128"/>
      <c r="CH78" s="128"/>
      <c r="CI78" s="128"/>
      <c r="CJ78" s="128"/>
      <c r="CK78" s="128"/>
      <c r="CL78" s="128"/>
      <c r="CM78" s="128"/>
      <c r="CN78" s="128"/>
      <c r="CO78" s="128"/>
      <c r="CP78" s="128"/>
      <c r="CQ78" s="128"/>
      <c r="CR78" s="128"/>
      <c r="CS78" s="128"/>
      <c r="CT78" s="128"/>
      <c r="CU78" s="128"/>
      <c r="CV78" s="128"/>
      <c r="CW78" s="128"/>
      <c r="CX78" s="128"/>
      <c r="CY78" s="128"/>
      <c r="CZ78" s="128"/>
      <c r="DA78" s="128"/>
      <c r="DB78" s="128"/>
      <c r="DC78" s="128"/>
      <c r="DD78" s="128"/>
      <c r="DE78" s="128"/>
      <c r="DF78" s="128"/>
      <c r="DG78" s="128"/>
      <c r="DH78" s="128"/>
      <c r="DI78" s="128"/>
      <c r="DJ78" s="128"/>
      <c r="DK78" s="128"/>
      <c r="DL78" s="128"/>
      <c r="DM78" s="128"/>
      <c r="DN78" s="128"/>
      <c r="DO78" s="128"/>
      <c r="DP78" s="128"/>
      <c r="DQ78" s="128"/>
      <c r="DR78" s="128"/>
      <c r="DS78" s="128"/>
      <c r="DT78" s="128"/>
      <c r="DU78" s="128"/>
      <c r="DV78" s="128"/>
      <c r="DW78" s="128"/>
      <c r="DX78" s="128"/>
      <c r="DY78" s="128"/>
      <c r="DZ78" s="128"/>
      <c r="EA78" s="128"/>
      <c r="EB78" s="128"/>
      <c r="EC78" s="128"/>
      <c r="ED78" s="128"/>
      <c r="EE78" s="128"/>
      <c r="EF78" s="128"/>
      <c r="EG78" s="128"/>
      <c r="EH78" s="128"/>
      <c r="EI78" s="128"/>
      <c r="EJ78" s="128"/>
      <c r="EK78" s="128"/>
      <c r="EL78" s="128"/>
      <c r="EM78" s="128"/>
      <c r="EN78" s="128"/>
      <c r="EO78" s="128"/>
      <c r="EP78" s="128"/>
      <c r="EQ78" s="128"/>
      <c r="ER78" s="128"/>
      <c r="ES78" s="128"/>
      <c r="ET78" s="128"/>
      <c r="EU78" s="128"/>
      <c r="EV78" s="128"/>
      <c r="EW78" s="128"/>
      <c r="EX78" s="128"/>
      <c r="EY78" s="128"/>
      <c r="EZ78" s="128"/>
      <c r="FA78" s="128"/>
    </row>
    <row r="79" spans="1:157" s="129" customFormat="1" ht="25.5" x14ac:dyDescent="0.2">
      <c r="A79" s="99" t="s">
        <v>151</v>
      </c>
      <c r="B79" s="137" t="s">
        <v>152</v>
      </c>
      <c r="C79" s="126">
        <v>0</v>
      </c>
      <c r="D79" s="126">
        <v>0</v>
      </c>
      <c r="E79" s="127">
        <v>0</v>
      </c>
      <c r="F79" s="127">
        <v>0</v>
      </c>
      <c r="G79" s="128"/>
      <c r="H79" s="128"/>
      <c r="I79" s="128"/>
      <c r="J79" s="128"/>
      <c r="K79" s="128"/>
      <c r="L79" s="128"/>
      <c r="M79" s="128"/>
      <c r="N79" s="128"/>
      <c r="O79" s="128"/>
      <c r="P79" s="128"/>
      <c r="Q79" s="128"/>
      <c r="R79" s="128"/>
      <c r="S79" s="128"/>
      <c r="T79" s="128"/>
      <c r="U79" s="128"/>
      <c r="V79" s="128"/>
      <c r="W79" s="128"/>
      <c r="X79" s="128"/>
      <c r="Y79" s="128"/>
      <c r="Z79" s="128"/>
      <c r="AA79" s="128"/>
      <c r="AB79" s="128"/>
      <c r="AC79" s="128"/>
      <c r="AD79" s="128"/>
      <c r="AE79" s="128"/>
      <c r="AF79" s="128"/>
      <c r="AG79" s="128"/>
      <c r="AH79" s="128"/>
      <c r="AI79" s="128"/>
      <c r="AJ79" s="128"/>
      <c r="AK79" s="128"/>
      <c r="AL79" s="128"/>
      <c r="AM79" s="128"/>
      <c r="AN79" s="128"/>
      <c r="AO79" s="128"/>
      <c r="AP79" s="128"/>
      <c r="AQ79" s="128"/>
      <c r="AR79" s="128"/>
      <c r="AS79" s="128"/>
      <c r="AT79" s="128"/>
      <c r="AU79" s="128"/>
      <c r="AV79" s="128"/>
      <c r="AW79" s="128"/>
      <c r="AX79" s="128"/>
      <c r="AY79" s="128"/>
      <c r="AZ79" s="128"/>
      <c r="BA79" s="128"/>
      <c r="BB79" s="128"/>
      <c r="BC79" s="128"/>
      <c r="BD79" s="128"/>
      <c r="BE79" s="128"/>
      <c r="BF79" s="128"/>
      <c r="BG79" s="128"/>
      <c r="BH79" s="128"/>
      <c r="BI79" s="128"/>
      <c r="BJ79" s="128"/>
      <c r="BK79" s="128"/>
      <c r="BL79" s="128"/>
      <c r="BM79" s="128"/>
      <c r="BN79" s="128"/>
      <c r="BO79" s="128"/>
      <c r="BP79" s="128"/>
      <c r="BQ79" s="128"/>
      <c r="BR79" s="128"/>
      <c r="BS79" s="128"/>
      <c r="BT79" s="128"/>
      <c r="BU79" s="128"/>
      <c r="BV79" s="128"/>
      <c r="BW79" s="128"/>
      <c r="BX79" s="128"/>
      <c r="BY79" s="128"/>
      <c r="BZ79" s="128"/>
      <c r="CA79" s="128"/>
      <c r="CB79" s="128"/>
      <c r="CC79" s="128"/>
      <c r="CD79" s="128"/>
      <c r="CE79" s="128"/>
      <c r="CF79" s="128"/>
      <c r="CG79" s="128"/>
      <c r="CH79" s="128"/>
      <c r="CI79" s="128"/>
      <c r="CJ79" s="128"/>
      <c r="CK79" s="128"/>
      <c r="CL79" s="128"/>
      <c r="CM79" s="128"/>
      <c r="CN79" s="128"/>
      <c r="CO79" s="128"/>
      <c r="CP79" s="128"/>
      <c r="CQ79" s="128"/>
      <c r="CR79" s="128"/>
      <c r="CS79" s="128"/>
      <c r="CT79" s="128"/>
      <c r="CU79" s="128"/>
      <c r="CV79" s="128"/>
      <c r="CW79" s="128"/>
      <c r="CX79" s="128"/>
      <c r="CY79" s="128"/>
      <c r="CZ79" s="128"/>
      <c r="DA79" s="128"/>
      <c r="DB79" s="128"/>
      <c r="DC79" s="128"/>
      <c r="DD79" s="128"/>
      <c r="DE79" s="128"/>
      <c r="DF79" s="128"/>
      <c r="DG79" s="128"/>
      <c r="DH79" s="128"/>
      <c r="DI79" s="128"/>
      <c r="DJ79" s="128"/>
      <c r="DK79" s="128"/>
      <c r="DL79" s="128"/>
      <c r="DM79" s="128"/>
      <c r="DN79" s="128"/>
      <c r="DO79" s="128"/>
      <c r="DP79" s="128"/>
      <c r="DQ79" s="128"/>
      <c r="DR79" s="128"/>
      <c r="DS79" s="128"/>
      <c r="DT79" s="128"/>
      <c r="DU79" s="128"/>
      <c r="DV79" s="128"/>
      <c r="DW79" s="128"/>
      <c r="DX79" s="128"/>
      <c r="DY79" s="128"/>
      <c r="DZ79" s="128"/>
      <c r="EA79" s="128"/>
      <c r="EB79" s="128"/>
      <c r="EC79" s="128"/>
      <c r="ED79" s="128"/>
      <c r="EE79" s="128"/>
      <c r="EF79" s="128"/>
      <c r="EG79" s="128"/>
      <c r="EH79" s="128"/>
      <c r="EI79" s="128"/>
      <c r="EJ79" s="128"/>
      <c r="EK79" s="128"/>
      <c r="EL79" s="128"/>
      <c r="EM79" s="128"/>
      <c r="EN79" s="128"/>
      <c r="EO79" s="128"/>
      <c r="EP79" s="128"/>
      <c r="EQ79" s="128"/>
      <c r="ER79" s="128"/>
      <c r="ES79" s="128"/>
      <c r="ET79" s="128"/>
      <c r="EU79" s="128"/>
      <c r="EV79" s="128"/>
      <c r="EW79" s="128"/>
      <c r="EX79" s="128"/>
      <c r="EY79" s="128"/>
      <c r="EZ79" s="128"/>
      <c r="FA79" s="128"/>
    </row>
    <row r="80" spans="1:157" s="129" customFormat="1" ht="51" x14ac:dyDescent="0.2">
      <c r="A80" s="99" t="s">
        <v>153</v>
      </c>
      <c r="B80" s="137" t="s">
        <v>154</v>
      </c>
      <c r="C80" s="126">
        <v>19794850</v>
      </c>
      <c r="D80" s="126">
        <v>19794850</v>
      </c>
      <c r="E80" s="127">
        <v>19794850</v>
      </c>
      <c r="F80" s="127">
        <v>8615770</v>
      </c>
      <c r="G80" s="128"/>
      <c r="H80" s="128"/>
      <c r="I80" s="128"/>
      <c r="J80" s="128"/>
      <c r="K80" s="128"/>
      <c r="L80" s="128"/>
      <c r="M80" s="128"/>
      <c r="N80" s="128"/>
      <c r="O80" s="128"/>
      <c r="P80" s="128"/>
      <c r="Q80" s="128"/>
      <c r="R80" s="128"/>
      <c r="S80" s="128"/>
      <c r="T80" s="128"/>
      <c r="U80" s="128"/>
      <c r="V80" s="128"/>
      <c r="W80" s="128"/>
      <c r="X80" s="128"/>
      <c r="Y80" s="128"/>
      <c r="Z80" s="128"/>
      <c r="AA80" s="128"/>
      <c r="AB80" s="128"/>
      <c r="AC80" s="128"/>
      <c r="AD80" s="128"/>
      <c r="AE80" s="128"/>
      <c r="AF80" s="128"/>
      <c r="AG80" s="128"/>
      <c r="AH80" s="128"/>
      <c r="AI80" s="128"/>
      <c r="AJ80" s="128"/>
      <c r="AK80" s="128"/>
      <c r="AL80" s="128"/>
      <c r="AM80" s="128"/>
      <c r="AN80" s="128"/>
      <c r="AO80" s="128"/>
      <c r="AP80" s="128"/>
      <c r="AQ80" s="128"/>
      <c r="AR80" s="128"/>
      <c r="AS80" s="128"/>
      <c r="AT80" s="128"/>
      <c r="AU80" s="128"/>
      <c r="AV80" s="128"/>
      <c r="AW80" s="128"/>
      <c r="AX80" s="128"/>
      <c r="AY80" s="128"/>
      <c r="AZ80" s="128"/>
      <c r="BA80" s="128"/>
      <c r="BB80" s="128"/>
      <c r="BC80" s="128"/>
      <c r="BD80" s="128"/>
      <c r="BE80" s="128"/>
      <c r="BF80" s="128"/>
      <c r="BG80" s="128"/>
      <c r="BH80" s="128"/>
      <c r="BI80" s="128"/>
      <c r="BJ80" s="128"/>
      <c r="BK80" s="128"/>
      <c r="BL80" s="128"/>
      <c r="BM80" s="128"/>
      <c r="BN80" s="128"/>
      <c r="BO80" s="128"/>
      <c r="BP80" s="128"/>
      <c r="BQ80" s="128"/>
      <c r="BR80" s="128"/>
      <c r="BS80" s="128"/>
      <c r="BT80" s="128"/>
      <c r="BU80" s="128"/>
      <c r="BV80" s="128"/>
      <c r="BW80" s="128"/>
      <c r="BX80" s="128"/>
      <c r="BY80" s="128"/>
      <c r="BZ80" s="128"/>
      <c r="CA80" s="128"/>
      <c r="CB80" s="128"/>
      <c r="CC80" s="128"/>
      <c r="CD80" s="128"/>
      <c r="CE80" s="128"/>
      <c r="CF80" s="128"/>
      <c r="CG80" s="128"/>
      <c r="CH80" s="128"/>
      <c r="CI80" s="128"/>
      <c r="CJ80" s="128"/>
      <c r="CK80" s="128"/>
      <c r="CL80" s="128"/>
      <c r="CM80" s="128"/>
      <c r="CN80" s="128"/>
      <c r="CO80" s="128"/>
      <c r="CP80" s="128"/>
      <c r="CQ80" s="128"/>
      <c r="CR80" s="128"/>
      <c r="CS80" s="128"/>
      <c r="CT80" s="128"/>
      <c r="CU80" s="128"/>
      <c r="CV80" s="128"/>
      <c r="CW80" s="128"/>
      <c r="CX80" s="128"/>
      <c r="CY80" s="128"/>
      <c r="CZ80" s="128"/>
      <c r="DA80" s="128"/>
      <c r="DB80" s="128"/>
      <c r="DC80" s="128"/>
      <c r="DD80" s="128"/>
      <c r="DE80" s="128"/>
      <c r="DF80" s="128"/>
      <c r="DG80" s="128"/>
      <c r="DH80" s="128"/>
      <c r="DI80" s="128"/>
      <c r="DJ80" s="128"/>
      <c r="DK80" s="128"/>
      <c r="DL80" s="128"/>
      <c r="DM80" s="128"/>
      <c r="DN80" s="128"/>
      <c r="DO80" s="128"/>
      <c r="DP80" s="128"/>
      <c r="DQ80" s="128"/>
      <c r="DR80" s="128"/>
      <c r="DS80" s="128"/>
      <c r="DT80" s="128"/>
      <c r="DU80" s="128"/>
      <c r="DV80" s="128"/>
      <c r="DW80" s="128"/>
      <c r="DX80" s="128"/>
      <c r="DY80" s="128"/>
      <c r="DZ80" s="128"/>
      <c r="EA80" s="128"/>
      <c r="EB80" s="128"/>
      <c r="EC80" s="128"/>
      <c r="ED80" s="128"/>
      <c r="EE80" s="128"/>
      <c r="EF80" s="128"/>
      <c r="EG80" s="128"/>
      <c r="EH80" s="128"/>
      <c r="EI80" s="128"/>
      <c r="EJ80" s="128"/>
      <c r="EK80" s="128"/>
      <c r="EL80" s="128"/>
      <c r="EM80" s="128"/>
      <c r="EN80" s="128"/>
      <c r="EO80" s="128"/>
      <c r="EP80" s="128"/>
      <c r="EQ80" s="128"/>
      <c r="ER80" s="128"/>
      <c r="ES80" s="128"/>
      <c r="ET80" s="128"/>
      <c r="EU80" s="128"/>
      <c r="EV80" s="128"/>
      <c r="EW80" s="128"/>
      <c r="EX80" s="128"/>
      <c r="EY80" s="128"/>
      <c r="EZ80" s="128"/>
      <c r="FA80" s="128"/>
    </row>
    <row r="81" spans="1:168" x14ac:dyDescent="0.2">
      <c r="A81" s="98" t="s">
        <v>155</v>
      </c>
      <c r="B81" s="17" t="s">
        <v>156</v>
      </c>
      <c r="C81" s="18">
        <f t="shared" ref="C81:F81" si="19">+C82+C83+C84+C85+C86+C87+C88+C89</f>
        <v>0</v>
      </c>
      <c r="D81" s="18">
        <f t="shared" si="19"/>
        <v>0</v>
      </c>
      <c r="E81" s="18">
        <f t="shared" si="19"/>
        <v>-4</v>
      </c>
      <c r="F81" s="18">
        <f t="shared" si="19"/>
        <v>0</v>
      </c>
      <c r="G81" s="4"/>
      <c r="H81" s="4"/>
      <c r="I81" s="4"/>
      <c r="J81" s="4"/>
      <c r="K81" s="4"/>
      <c r="L81" s="4"/>
      <c r="M81" s="4"/>
      <c r="N81" s="4"/>
      <c r="O81" s="4"/>
      <c r="P81" s="4"/>
      <c r="Q81" s="4"/>
      <c r="R81" s="4"/>
      <c r="S81" s="4"/>
      <c r="T81" s="4"/>
      <c r="U81" s="4"/>
      <c r="V81" s="4"/>
      <c r="W81" s="4"/>
      <c r="X81" s="4"/>
      <c r="Y81" s="4"/>
      <c r="Z81" s="4"/>
      <c r="AA81" s="4"/>
      <c r="AB81" s="4"/>
      <c r="AC81" s="4"/>
      <c r="AD81" s="4"/>
      <c r="AE81" s="4"/>
      <c r="AF81" s="4"/>
      <c r="AG81" s="4"/>
      <c r="AH81" s="4"/>
      <c r="AI81" s="4"/>
      <c r="AJ81" s="4"/>
      <c r="AK81" s="4"/>
      <c r="AL81" s="4"/>
      <c r="AM81" s="4"/>
      <c r="AN81" s="4"/>
      <c r="AO81" s="4"/>
      <c r="AP81" s="4"/>
      <c r="AQ81" s="4"/>
      <c r="AR81" s="4"/>
      <c r="AS81" s="4"/>
      <c r="AT81" s="4"/>
      <c r="AU81" s="4"/>
      <c r="AV81" s="4"/>
      <c r="AW81" s="4"/>
      <c r="AX81" s="4"/>
      <c r="AY81" s="4"/>
      <c r="AZ81" s="4"/>
      <c r="BA81" s="4"/>
      <c r="BB81" s="4"/>
      <c r="BC81" s="4"/>
      <c r="BD81" s="4"/>
      <c r="BE81" s="4"/>
      <c r="BF81" s="4"/>
      <c r="BG81" s="4"/>
      <c r="BH81" s="4"/>
      <c r="BI81" s="4"/>
      <c r="BJ81" s="4"/>
      <c r="BK81" s="4"/>
      <c r="BL81" s="4"/>
      <c r="BM81" s="4"/>
      <c r="BN81" s="4"/>
      <c r="BO81" s="4"/>
      <c r="BP81" s="4"/>
      <c r="BQ81" s="4"/>
      <c r="BR81" s="4"/>
      <c r="BS81" s="4"/>
      <c r="BT81" s="4"/>
      <c r="BU81" s="4"/>
      <c r="BV81" s="4"/>
      <c r="BW81" s="4"/>
      <c r="BX81" s="4"/>
      <c r="BY81" s="4"/>
      <c r="BZ81" s="4"/>
      <c r="CA81" s="4"/>
      <c r="CB81" s="4"/>
      <c r="CC81" s="4"/>
      <c r="CD81" s="4"/>
      <c r="CE81" s="4"/>
      <c r="CF81" s="4"/>
      <c r="CG81" s="4"/>
      <c r="CH81" s="4"/>
      <c r="CI81" s="4"/>
      <c r="CJ81" s="4"/>
      <c r="CK81" s="4"/>
      <c r="CL81" s="4"/>
      <c r="CM81" s="4"/>
      <c r="CN81" s="4"/>
      <c r="CO81" s="4"/>
      <c r="CP81" s="4"/>
      <c r="CQ81" s="4"/>
      <c r="CR81" s="4"/>
      <c r="CS81" s="4"/>
      <c r="CT81" s="4"/>
      <c r="CU81" s="4"/>
      <c r="CV81" s="4"/>
      <c r="CW81" s="4"/>
      <c r="CX81" s="4"/>
      <c r="CY81" s="4"/>
      <c r="CZ81" s="4"/>
      <c r="DA81" s="4"/>
      <c r="DB81" s="4"/>
      <c r="DC81" s="4"/>
      <c r="DD81" s="4"/>
      <c r="DE81" s="4"/>
      <c r="DF81" s="4"/>
      <c r="DG81" s="4"/>
      <c r="DH81" s="4"/>
      <c r="DI81" s="4"/>
      <c r="DJ81" s="4"/>
      <c r="DK81" s="4"/>
      <c r="DL81" s="4"/>
      <c r="DM81" s="4"/>
      <c r="DN81" s="4"/>
      <c r="DO81" s="4"/>
      <c r="DP81" s="4"/>
      <c r="DQ81" s="4"/>
      <c r="DR81" s="4"/>
      <c r="DS81" s="4"/>
      <c r="DT81" s="4"/>
      <c r="DU81" s="4"/>
      <c r="DV81" s="4"/>
      <c r="DW81" s="4"/>
      <c r="DX81" s="4"/>
      <c r="DY81" s="4"/>
      <c r="DZ81" s="4"/>
      <c r="EA81" s="4"/>
      <c r="EB81" s="4"/>
      <c r="EC81" s="4"/>
      <c r="ED81" s="4"/>
      <c r="EE81" s="4"/>
      <c r="EF81" s="4"/>
      <c r="EG81" s="4"/>
      <c r="EH81" s="4"/>
      <c r="EI81" s="4"/>
      <c r="EJ81" s="4"/>
      <c r="EK81" s="4"/>
      <c r="EL81" s="4"/>
      <c r="EM81" s="4"/>
      <c r="EN81" s="4"/>
      <c r="EO81" s="4"/>
      <c r="EP81" s="4"/>
      <c r="EQ81" s="4"/>
      <c r="ER81" s="4"/>
      <c r="ES81" s="4"/>
      <c r="ET81" s="4"/>
      <c r="EU81" s="4"/>
      <c r="EV81" s="4"/>
      <c r="EW81" s="4"/>
      <c r="EX81" s="4"/>
      <c r="EY81" s="4"/>
      <c r="EZ81" s="26"/>
      <c r="FA81" s="26"/>
    </row>
    <row r="82" spans="1:168" s="130" customFormat="1" ht="25.5" x14ac:dyDescent="0.2">
      <c r="A82" s="99" t="s">
        <v>157</v>
      </c>
      <c r="B82" s="103" t="s">
        <v>158</v>
      </c>
      <c r="C82" s="126">
        <v>0</v>
      </c>
      <c r="D82" s="126">
        <v>0</v>
      </c>
      <c r="E82" s="127">
        <v>0</v>
      </c>
      <c r="F82" s="127">
        <v>0</v>
      </c>
      <c r="G82" s="128"/>
      <c r="H82" s="128"/>
      <c r="I82" s="128"/>
      <c r="J82" s="128"/>
      <c r="K82" s="128"/>
      <c r="L82" s="128"/>
      <c r="M82" s="128"/>
      <c r="N82" s="128"/>
      <c r="O82" s="128"/>
      <c r="P82" s="128"/>
      <c r="Q82" s="128"/>
      <c r="R82" s="128"/>
      <c r="S82" s="128"/>
      <c r="T82" s="128"/>
      <c r="U82" s="128"/>
      <c r="V82" s="128"/>
      <c r="W82" s="128"/>
      <c r="X82" s="128"/>
      <c r="Y82" s="128"/>
      <c r="Z82" s="128"/>
      <c r="AA82" s="128"/>
      <c r="AB82" s="128"/>
      <c r="AC82" s="128"/>
      <c r="AD82" s="128"/>
      <c r="AE82" s="128"/>
      <c r="AF82" s="128"/>
      <c r="AG82" s="128"/>
      <c r="AH82" s="128"/>
      <c r="AI82" s="128"/>
      <c r="AJ82" s="128"/>
      <c r="AK82" s="128"/>
      <c r="AL82" s="128"/>
      <c r="AM82" s="128"/>
      <c r="AN82" s="128"/>
      <c r="AO82" s="128"/>
      <c r="AP82" s="128"/>
      <c r="AQ82" s="128"/>
      <c r="AR82" s="128"/>
      <c r="AS82" s="128"/>
      <c r="AT82" s="128"/>
      <c r="AU82" s="128"/>
      <c r="AV82" s="128"/>
      <c r="AW82" s="128"/>
      <c r="AX82" s="128"/>
      <c r="AY82" s="128"/>
      <c r="AZ82" s="128"/>
      <c r="BA82" s="128"/>
      <c r="BB82" s="128"/>
      <c r="BC82" s="128"/>
      <c r="BD82" s="128"/>
      <c r="BE82" s="128"/>
      <c r="BF82" s="128"/>
      <c r="BG82" s="128"/>
      <c r="BH82" s="128"/>
      <c r="BI82" s="128"/>
      <c r="BJ82" s="128"/>
      <c r="BK82" s="128"/>
      <c r="BL82" s="128"/>
      <c r="BM82" s="128"/>
      <c r="BN82" s="128"/>
      <c r="BO82" s="128"/>
      <c r="BP82" s="128"/>
      <c r="BQ82" s="128"/>
      <c r="BR82" s="128"/>
      <c r="BS82" s="128"/>
      <c r="BT82" s="128"/>
      <c r="BU82" s="128"/>
      <c r="BV82" s="128"/>
      <c r="BW82" s="128"/>
      <c r="BX82" s="128"/>
      <c r="BY82" s="128"/>
      <c r="BZ82" s="128"/>
      <c r="CA82" s="128"/>
      <c r="CB82" s="128"/>
      <c r="CC82" s="128"/>
      <c r="CD82" s="128"/>
      <c r="CE82" s="128"/>
      <c r="CF82" s="128"/>
      <c r="CG82" s="128"/>
      <c r="CH82" s="128"/>
      <c r="CI82" s="128"/>
      <c r="CJ82" s="128"/>
      <c r="CK82" s="128"/>
      <c r="CL82" s="128"/>
      <c r="CM82" s="128"/>
      <c r="CN82" s="128"/>
      <c r="CO82" s="128"/>
      <c r="CP82" s="128"/>
      <c r="CQ82" s="128"/>
      <c r="CR82" s="128"/>
      <c r="CS82" s="128"/>
      <c r="CT82" s="128"/>
      <c r="CU82" s="128"/>
      <c r="CV82" s="128"/>
      <c r="CW82" s="128"/>
      <c r="CX82" s="128"/>
      <c r="CY82" s="128"/>
      <c r="CZ82" s="128"/>
      <c r="DA82" s="128"/>
      <c r="DB82" s="128"/>
      <c r="DC82" s="128"/>
      <c r="DD82" s="128"/>
      <c r="DE82" s="128"/>
      <c r="DF82" s="128"/>
      <c r="DG82" s="128"/>
      <c r="DH82" s="128"/>
      <c r="DI82" s="128"/>
      <c r="DJ82" s="128"/>
      <c r="DK82" s="128"/>
      <c r="DL82" s="128"/>
      <c r="DM82" s="128"/>
      <c r="DN82" s="128"/>
      <c r="DO82" s="128"/>
      <c r="DP82" s="128"/>
      <c r="DQ82" s="128"/>
      <c r="DR82" s="128"/>
      <c r="DS82" s="128"/>
      <c r="DT82" s="128"/>
      <c r="DU82" s="128"/>
      <c r="DV82" s="128"/>
      <c r="DW82" s="128"/>
      <c r="DX82" s="128"/>
      <c r="DY82" s="128"/>
      <c r="DZ82" s="128"/>
      <c r="EA82" s="128"/>
      <c r="EB82" s="128"/>
      <c r="EC82" s="128"/>
      <c r="ED82" s="128"/>
      <c r="EE82" s="128"/>
      <c r="EF82" s="128"/>
      <c r="EG82" s="128"/>
      <c r="EH82" s="128"/>
      <c r="EI82" s="128"/>
      <c r="EJ82" s="128"/>
      <c r="EK82" s="128"/>
      <c r="EL82" s="128"/>
      <c r="EM82" s="128"/>
      <c r="EN82" s="128"/>
      <c r="EO82" s="128"/>
      <c r="EP82" s="128"/>
      <c r="EQ82" s="128"/>
      <c r="ER82" s="128"/>
      <c r="ES82" s="128"/>
      <c r="ET82" s="128"/>
      <c r="EU82" s="128"/>
      <c r="EV82" s="128"/>
      <c r="EW82" s="128"/>
      <c r="EX82" s="128"/>
      <c r="EY82" s="128"/>
      <c r="EZ82" s="128"/>
      <c r="FA82" s="128"/>
      <c r="FB82" s="129"/>
      <c r="FC82" s="129"/>
      <c r="FD82" s="129"/>
      <c r="FE82" s="129"/>
      <c r="FF82" s="129"/>
      <c r="FG82" s="129"/>
      <c r="FH82" s="129"/>
      <c r="FI82" s="129"/>
      <c r="FJ82" s="129"/>
      <c r="FK82" s="129"/>
      <c r="FL82" s="129"/>
    </row>
    <row r="83" spans="1:168" s="130" customFormat="1" ht="25.5" x14ac:dyDescent="0.2">
      <c r="A83" s="99" t="s">
        <v>159</v>
      </c>
      <c r="B83" s="138" t="s">
        <v>138</v>
      </c>
      <c r="C83" s="126">
        <v>0</v>
      </c>
      <c r="D83" s="126">
        <v>0</v>
      </c>
      <c r="E83" s="127">
        <v>0</v>
      </c>
      <c r="F83" s="127">
        <v>0</v>
      </c>
      <c r="G83" s="128"/>
      <c r="H83" s="128"/>
      <c r="I83" s="128"/>
      <c r="J83" s="128"/>
      <c r="K83" s="128"/>
      <c r="L83" s="128"/>
      <c r="M83" s="128"/>
      <c r="N83" s="128"/>
      <c r="O83" s="128"/>
      <c r="P83" s="128"/>
      <c r="Q83" s="128"/>
      <c r="R83" s="128"/>
      <c r="S83" s="128"/>
      <c r="T83" s="128"/>
      <c r="U83" s="128"/>
      <c r="V83" s="128"/>
      <c r="W83" s="128"/>
      <c r="X83" s="128"/>
      <c r="Y83" s="128"/>
      <c r="Z83" s="128"/>
      <c r="AA83" s="128"/>
      <c r="AB83" s="128"/>
      <c r="AC83" s="128"/>
      <c r="AD83" s="128"/>
      <c r="AE83" s="128"/>
      <c r="AF83" s="128"/>
      <c r="AG83" s="128"/>
      <c r="AH83" s="128"/>
      <c r="AI83" s="128"/>
      <c r="AJ83" s="128"/>
      <c r="AK83" s="128"/>
      <c r="AL83" s="128"/>
      <c r="AM83" s="128"/>
      <c r="AN83" s="128"/>
      <c r="AO83" s="128"/>
      <c r="AP83" s="128"/>
      <c r="AQ83" s="128"/>
      <c r="AR83" s="128"/>
      <c r="AS83" s="128"/>
      <c r="AT83" s="128"/>
      <c r="AU83" s="128"/>
      <c r="AV83" s="128"/>
      <c r="AW83" s="128"/>
      <c r="AX83" s="128"/>
      <c r="AY83" s="128"/>
      <c r="AZ83" s="128"/>
      <c r="BA83" s="128"/>
      <c r="BB83" s="128"/>
      <c r="BC83" s="128"/>
      <c r="BD83" s="128"/>
      <c r="BE83" s="128"/>
      <c r="BF83" s="128"/>
      <c r="BG83" s="128"/>
      <c r="BH83" s="128"/>
      <c r="BI83" s="128"/>
      <c r="BJ83" s="128"/>
      <c r="BK83" s="128"/>
      <c r="BL83" s="128"/>
      <c r="BM83" s="128"/>
      <c r="BN83" s="128"/>
      <c r="BO83" s="128"/>
      <c r="BP83" s="128"/>
      <c r="BQ83" s="128"/>
      <c r="BR83" s="128"/>
      <c r="BS83" s="128"/>
      <c r="BT83" s="128"/>
      <c r="BU83" s="128"/>
      <c r="BV83" s="128"/>
      <c r="BW83" s="128"/>
      <c r="BX83" s="128"/>
      <c r="BY83" s="128"/>
      <c r="BZ83" s="128"/>
      <c r="CA83" s="128"/>
      <c r="CB83" s="128"/>
      <c r="CC83" s="128"/>
      <c r="CD83" s="128"/>
      <c r="CE83" s="128"/>
      <c r="CF83" s="128"/>
      <c r="CG83" s="128"/>
      <c r="CH83" s="128"/>
      <c r="CI83" s="128"/>
      <c r="CJ83" s="128"/>
      <c r="CK83" s="128"/>
      <c r="CL83" s="128"/>
      <c r="CM83" s="128"/>
      <c r="CN83" s="128"/>
      <c r="CO83" s="128"/>
      <c r="CP83" s="128"/>
      <c r="CQ83" s="128"/>
      <c r="CR83" s="128"/>
      <c r="CS83" s="128"/>
      <c r="CT83" s="128"/>
      <c r="CU83" s="128"/>
      <c r="CV83" s="128"/>
      <c r="CW83" s="128"/>
      <c r="CX83" s="128"/>
      <c r="CY83" s="128"/>
      <c r="CZ83" s="128"/>
      <c r="DA83" s="128"/>
      <c r="DB83" s="128"/>
      <c r="DC83" s="128"/>
      <c r="DD83" s="128"/>
      <c r="DE83" s="128"/>
      <c r="DF83" s="128"/>
      <c r="DG83" s="128"/>
      <c r="DH83" s="128"/>
      <c r="DI83" s="128"/>
      <c r="DJ83" s="128"/>
      <c r="DK83" s="128"/>
      <c r="DL83" s="128"/>
      <c r="DM83" s="128"/>
      <c r="DN83" s="128"/>
      <c r="DO83" s="128"/>
      <c r="DP83" s="128"/>
      <c r="DQ83" s="128"/>
      <c r="DR83" s="128"/>
      <c r="DS83" s="128"/>
      <c r="DT83" s="128"/>
      <c r="DU83" s="128"/>
      <c r="DV83" s="128"/>
      <c r="DW83" s="128"/>
      <c r="DX83" s="128"/>
      <c r="DY83" s="128"/>
      <c r="DZ83" s="128"/>
      <c r="EA83" s="128"/>
      <c r="EB83" s="128"/>
      <c r="EC83" s="128"/>
      <c r="ED83" s="128"/>
      <c r="EE83" s="128"/>
      <c r="EF83" s="128"/>
      <c r="EG83" s="128"/>
      <c r="EH83" s="128"/>
      <c r="EI83" s="128"/>
      <c r="EJ83" s="128"/>
      <c r="EK83" s="128"/>
      <c r="EL83" s="128"/>
      <c r="EM83" s="128"/>
      <c r="EN83" s="128"/>
      <c r="EO83" s="128"/>
      <c r="EP83" s="128"/>
      <c r="EQ83" s="128"/>
      <c r="ER83" s="128"/>
      <c r="ES83" s="128"/>
      <c r="ET83" s="128"/>
      <c r="EU83" s="128"/>
      <c r="EV83" s="128"/>
      <c r="EW83" s="128"/>
      <c r="EX83" s="128"/>
      <c r="EY83" s="128"/>
      <c r="EZ83" s="128"/>
      <c r="FA83" s="128"/>
      <c r="FB83" s="129"/>
      <c r="FC83" s="129"/>
      <c r="FD83" s="129"/>
      <c r="FE83" s="129"/>
      <c r="FF83" s="129"/>
      <c r="FG83" s="129"/>
      <c r="FH83" s="129"/>
      <c r="FI83" s="129"/>
      <c r="FJ83" s="129"/>
      <c r="FK83" s="129"/>
      <c r="FL83" s="129"/>
    </row>
    <row r="84" spans="1:168" s="130" customFormat="1" ht="38.25" x14ac:dyDescent="0.2">
      <c r="A84" s="99" t="s">
        <v>160</v>
      </c>
      <c r="B84" s="103" t="s">
        <v>161</v>
      </c>
      <c r="C84" s="126">
        <v>0</v>
      </c>
      <c r="D84" s="126">
        <v>0</v>
      </c>
      <c r="E84" s="127">
        <v>0</v>
      </c>
      <c r="F84" s="127">
        <v>0</v>
      </c>
      <c r="G84" s="128"/>
      <c r="H84" s="128"/>
      <c r="I84" s="128"/>
      <c r="J84" s="128"/>
      <c r="K84" s="128"/>
      <c r="L84" s="128"/>
      <c r="M84" s="128"/>
      <c r="N84" s="128"/>
      <c r="O84" s="128"/>
      <c r="P84" s="128"/>
      <c r="Q84" s="128"/>
      <c r="R84" s="128"/>
      <c r="S84" s="128"/>
      <c r="T84" s="128"/>
      <c r="U84" s="128"/>
      <c r="V84" s="128"/>
      <c r="W84" s="128"/>
      <c r="X84" s="128"/>
      <c r="Y84" s="128"/>
      <c r="Z84" s="128"/>
      <c r="AA84" s="128"/>
      <c r="AB84" s="128"/>
      <c r="AC84" s="128"/>
      <c r="AD84" s="128"/>
      <c r="AE84" s="128"/>
      <c r="AF84" s="128"/>
      <c r="AG84" s="128"/>
      <c r="AH84" s="128"/>
      <c r="AI84" s="128"/>
      <c r="AJ84" s="128"/>
      <c r="AK84" s="128"/>
      <c r="AL84" s="128"/>
      <c r="AM84" s="128"/>
      <c r="AN84" s="128"/>
      <c r="AO84" s="128"/>
      <c r="AP84" s="128"/>
      <c r="AQ84" s="128"/>
      <c r="AR84" s="128"/>
      <c r="AS84" s="128"/>
      <c r="AT84" s="128"/>
      <c r="AU84" s="128"/>
      <c r="AV84" s="128"/>
      <c r="AW84" s="128"/>
      <c r="AX84" s="128"/>
      <c r="AY84" s="128"/>
      <c r="AZ84" s="128"/>
      <c r="BA84" s="128"/>
      <c r="BB84" s="128"/>
      <c r="BC84" s="128"/>
      <c r="BD84" s="128"/>
      <c r="BE84" s="128"/>
      <c r="BF84" s="128"/>
      <c r="BG84" s="128"/>
      <c r="BH84" s="128"/>
      <c r="BI84" s="128"/>
      <c r="BJ84" s="128"/>
      <c r="BK84" s="128"/>
      <c r="BL84" s="128"/>
      <c r="BM84" s="128"/>
      <c r="BN84" s="128"/>
      <c r="BO84" s="128"/>
      <c r="BP84" s="128"/>
      <c r="BQ84" s="128"/>
      <c r="BR84" s="128"/>
      <c r="BS84" s="128"/>
      <c r="BT84" s="128"/>
      <c r="BU84" s="128"/>
      <c r="BV84" s="128"/>
      <c r="BW84" s="128"/>
      <c r="BX84" s="128"/>
      <c r="BY84" s="128"/>
      <c r="BZ84" s="128"/>
      <c r="CA84" s="128"/>
      <c r="CB84" s="128"/>
      <c r="CC84" s="128"/>
      <c r="CD84" s="128"/>
      <c r="CE84" s="128"/>
      <c r="CF84" s="128"/>
      <c r="CG84" s="128"/>
      <c r="CH84" s="128"/>
      <c r="CI84" s="128"/>
      <c r="CJ84" s="128"/>
      <c r="CK84" s="128"/>
      <c r="CL84" s="128"/>
      <c r="CM84" s="128"/>
      <c r="CN84" s="128"/>
      <c r="CO84" s="128"/>
      <c r="CP84" s="128"/>
      <c r="CQ84" s="128"/>
      <c r="CR84" s="128"/>
      <c r="CS84" s="128"/>
      <c r="CT84" s="128"/>
      <c r="CU84" s="128"/>
      <c r="CV84" s="128"/>
      <c r="CW84" s="128"/>
      <c r="CX84" s="128"/>
      <c r="CY84" s="128"/>
      <c r="CZ84" s="128"/>
      <c r="DA84" s="128"/>
      <c r="DB84" s="128"/>
      <c r="DC84" s="128"/>
      <c r="DD84" s="128"/>
      <c r="DE84" s="128"/>
      <c r="DF84" s="128"/>
      <c r="DG84" s="128"/>
      <c r="DH84" s="128"/>
      <c r="DI84" s="128"/>
      <c r="DJ84" s="128"/>
      <c r="DK84" s="128"/>
      <c r="DL84" s="128"/>
      <c r="DM84" s="128"/>
      <c r="DN84" s="128"/>
      <c r="DO84" s="128"/>
      <c r="DP84" s="128"/>
      <c r="DQ84" s="128"/>
      <c r="DR84" s="128"/>
      <c r="DS84" s="128"/>
      <c r="DT84" s="128"/>
      <c r="DU84" s="128"/>
      <c r="DV84" s="128"/>
      <c r="DW84" s="128"/>
      <c r="DX84" s="128"/>
      <c r="DY84" s="128"/>
      <c r="DZ84" s="128"/>
      <c r="EA84" s="128"/>
      <c r="EB84" s="128"/>
      <c r="EC84" s="128"/>
      <c r="ED84" s="128"/>
      <c r="EE84" s="128"/>
      <c r="EF84" s="128"/>
      <c r="EG84" s="128"/>
      <c r="EH84" s="128"/>
      <c r="EI84" s="128"/>
      <c r="EJ84" s="128"/>
      <c r="EK84" s="128"/>
      <c r="EL84" s="128"/>
      <c r="EM84" s="128"/>
      <c r="EN84" s="128"/>
      <c r="EO84" s="128"/>
      <c r="EP84" s="128"/>
      <c r="EQ84" s="128"/>
      <c r="ER84" s="128"/>
      <c r="ES84" s="128"/>
      <c r="ET84" s="128"/>
      <c r="EU84" s="128"/>
      <c r="EV84" s="128"/>
      <c r="EW84" s="128"/>
      <c r="EX84" s="128"/>
      <c r="EY84" s="128"/>
      <c r="EZ84" s="128"/>
      <c r="FA84" s="128"/>
      <c r="FB84" s="129"/>
      <c r="FC84" s="129"/>
      <c r="FD84" s="129"/>
      <c r="FE84" s="129"/>
      <c r="FF84" s="129"/>
      <c r="FG84" s="129"/>
      <c r="FH84" s="129"/>
      <c r="FI84" s="129"/>
      <c r="FJ84" s="129"/>
      <c r="FK84" s="129"/>
      <c r="FL84" s="129"/>
    </row>
    <row r="85" spans="1:168" s="130" customFormat="1" ht="38.25" x14ac:dyDescent="0.2">
      <c r="A85" s="99" t="s">
        <v>162</v>
      </c>
      <c r="B85" s="103" t="s">
        <v>163</v>
      </c>
      <c r="C85" s="126">
        <v>0</v>
      </c>
      <c r="D85" s="126">
        <v>0</v>
      </c>
      <c r="E85" s="127">
        <v>0</v>
      </c>
      <c r="F85" s="127">
        <v>0</v>
      </c>
      <c r="G85" s="128"/>
      <c r="H85" s="128"/>
      <c r="I85" s="128"/>
      <c r="J85" s="128"/>
      <c r="K85" s="128"/>
      <c r="L85" s="128"/>
      <c r="M85" s="128"/>
      <c r="N85" s="128"/>
      <c r="O85" s="128"/>
      <c r="P85" s="128"/>
      <c r="Q85" s="128"/>
      <c r="R85" s="128"/>
      <c r="S85" s="128"/>
      <c r="T85" s="128"/>
      <c r="U85" s="128"/>
      <c r="V85" s="128"/>
      <c r="W85" s="128"/>
      <c r="X85" s="128"/>
      <c r="Y85" s="128"/>
      <c r="Z85" s="128"/>
      <c r="AA85" s="128"/>
      <c r="AB85" s="128"/>
      <c r="AC85" s="128"/>
      <c r="AD85" s="128"/>
      <c r="AE85" s="128"/>
      <c r="AF85" s="128"/>
      <c r="AG85" s="128"/>
      <c r="AH85" s="128"/>
      <c r="AI85" s="128"/>
      <c r="AJ85" s="128"/>
      <c r="AK85" s="128"/>
      <c r="AL85" s="128"/>
      <c r="AM85" s="128"/>
      <c r="AN85" s="128"/>
      <c r="AO85" s="128"/>
      <c r="AP85" s="128"/>
      <c r="AQ85" s="128"/>
      <c r="AR85" s="128"/>
      <c r="AS85" s="128"/>
      <c r="AT85" s="128"/>
      <c r="AU85" s="128"/>
      <c r="AV85" s="128"/>
      <c r="AW85" s="128"/>
      <c r="AX85" s="128"/>
      <c r="AY85" s="128"/>
      <c r="AZ85" s="128"/>
      <c r="BA85" s="128"/>
      <c r="BB85" s="128"/>
      <c r="BC85" s="128"/>
      <c r="BD85" s="128"/>
      <c r="BE85" s="128"/>
      <c r="BF85" s="128"/>
      <c r="BG85" s="128"/>
      <c r="BH85" s="128"/>
      <c r="BI85" s="128"/>
      <c r="BJ85" s="128"/>
      <c r="BK85" s="128"/>
      <c r="BL85" s="128"/>
      <c r="BM85" s="128"/>
      <c r="BN85" s="128"/>
      <c r="BO85" s="128"/>
      <c r="BP85" s="128"/>
      <c r="BQ85" s="128"/>
      <c r="BR85" s="128"/>
      <c r="BS85" s="128"/>
      <c r="BT85" s="128"/>
      <c r="BU85" s="128"/>
      <c r="BV85" s="128"/>
      <c r="BW85" s="128"/>
      <c r="BX85" s="128"/>
      <c r="BY85" s="128"/>
      <c r="BZ85" s="128"/>
      <c r="CA85" s="128"/>
      <c r="CB85" s="128"/>
      <c r="CC85" s="128"/>
      <c r="CD85" s="128"/>
      <c r="CE85" s="128"/>
      <c r="CF85" s="128"/>
      <c r="CG85" s="128"/>
      <c r="CH85" s="128"/>
      <c r="CI85" s="128"/>
      <c r="CJ85" s="128"/>
      <c r="CK85" s="128"/>
      <c r="CL85" s="128"/>
      <c r="CM85" s="128"/>
      <c r="CN85" s="128"/>
      <c r="CO85" s="128"/>
      <c r="CP85" s="128"/>
      <c r="CQ85" s="128"/>
      <c r="CR85" s="128"/>
      <c r="CS85" s="128"/>
      <c r="CT85" s="128"/>
      <c r="CU85" s="128"/>
      <c r="CV85" s="128"/>
      <c r="CW85" s="128"/>
      <c r="CX85" s="128"/>
      <c r="CY85" s="128"/>
      <c r="CZ85" s="128"/>
      <c r="DA85" s="128"/>
      <c r="DB85" s="128"/>
      <c r="DC85" s="128"/>
      <c r="DD85" s="128"/>
      <c r="DE85" s="128"/>
      <c r="DF85" s="128"/>
      <c r="DG85" s="128"/>
      <c r="DH85" s="128"/>
      <c r="DI85" s="128"/>
      <c r="DJ85" s="128"/>
      <c r="DK85" s="128"/>
      <c r="DL85" s="128"/>
      <c r="DM85" s="128"/>
      <c r="DN85" s="128"/>
      <c r="DO85" s="128"/>
      <c r="DP85" s="128"/>
      <c r="DQ85" s="128"/>
      <c r="DR85" s="128"/>
      <c r="DS85" s="128"/>
      <c r="DT85" s="128"/>
      <c r="DU85" s="128"/>
      <c r="DV85" s="128"/>
      <c r="DW85" s="128"/>
      <c r="DX85" s="128"/>
      <c r="DY85" s="128"/>
      <c r="DZ85" s="128"/>
      <c r="EA85" s="128"/>
      <c r="EB85" s="128"/>
      <c r="EC85" s="128"/>
      <c r="ED85" s="128"/>
      <c r="EE85" s="128"/>
      <c r="EF85" s="128"/>
      <c r="EG85" s="128"/>
      <c r="EH85" s="128"/>
      <c r="EI85" s="128"/>
      <c r="EJ85" s="128"/>
      <c r="EK85" s="128"/>
      <c r="EL85" s="128"/>
      <c r="EM85" s="128"/>
      <c r="EN85" s="128"/>
      <c r="EO85" s="128"/>
      <c r="EP85" s="128"/>
      <c r="EQ85" s="128"/>
      <c r="ER85" s="128"/>
      <c r="ES85" s="128"/>
      <c r="ET85" s="128"/>
      <c r="EU85" s="128"/>
      <c r="EV85" s="128"/>
      <c r="EW85" s="128"/>
      <c r="EX85" s="128"/>
      <c r="EY85" s="128"/>
      <c r="EZ85" s="128"/>
      <c r="FA85" s="128"/>
      <c r="FB85" s="129"/>
      <c r="FC85" s="129"/>
      <c r="FD85" s="129"/>
      <c r="FE85" s="129"/>
      <c r="FF85" s="129"/>
      <c r="FG85" s="129"/>
      <c r="FH85" s="129"/>
      <c r="FI85" s="129"/>
      <c r="FJ85" s="129"/>
      <c r="FK85" s="129"/>
      <c r="FL85" s="129"/>
    </row>
    <row r="86" spans="1:168" s="130" customFormat="1" ht="25.5" x14ac:dyDescent="0.2">
      <c r="A86" s="99" t="s">
        <v>164</v>
      </c>
      <c r="B86" s="103" t="s">
        <v>142</v>
      </c>
      <c r="C86" s="126">
        <v>0</v>
      </c>
      <c r="D86" s="126">
        <v>0</v>
      </c>
      <c r="E86" s="127">
        <v>0</v>
      </c>
      <c r="F86" s="127">
        <v>0</v>
      </c>
      <c r="G86" s="128"/>
      <c r="H86" s="128"/>
      <c r="I86" s="128"/>
      <c r="J86" s="128"/>
      <c r="K86" s="128"/>
      <c r="L86" s="128"/>
      <c r="M86" s="128"/>
      <c r="N86" s="128"/>
      <c r="O86" s="128"/>
      <c r="P86" s="128"/>
      <c r="Q86" s="128"/>
      <c r="R86" s="128"/>
      <c r="S86" s="128"/>
      <c r="T86" s="128"/>
      <c r="U86" s="128"/>
      <c r="V86" s="128"/>
      <c r="W86" s="128"/>
      <c r="X86" s="128"/>
      <c r="Y86" s="128"/>
      <c r="Z86" s="128"/>
      <c r="AA86" s="128"/>
      <c r="AB86" s="128"/>
      <c r="AC86" s="128"/>
      <c r="AD86" s="128"/>
      <c r="AE86" s="128"/>
      <c r="AF86" s="128"/>
      <c r="AG86" s="128"/>
      <c r="AH86" s="128"/>
      <c r="AI86" s="128"/>
      <c r="AJ86" s="128"/>
      <c r="AK86" s="128"/>
      <c r="AL86" s="128"/>
      <c r="AM86" s="128"/>
      <c r="AN86" s="128"/>
      <c r="AO86" s="128"/>
      <c r="AP86" s="128"/>
      <c r="AQ86" s="128"/>
      <c r="AR86" s="128"/>
      <c r="AS86" s="128"/>
      <c r="AT86" s="128"/>
      <c r="AU86" s="128"/>
      <c r="AV86" s="128"/>
      <c r="AW86" s="128"/>
      <c r="AX86" s="128"/>
      <c r="AY86" s="128"/>
      <c r="AZ86" s="128"/>
      <c r="BA86" s="128"/>
      <c r="BB86" s="128"/>
      <c r="BC86" s="128"/>
      <c r="BD86" s="128"/>
      <c r="BE86" s="128"/>
      <c r="BF86" s="128"/>
      <c r="BG86" s="128"/>
      <c r="BH86" s="128"/>
      <c r="BI86" s="128"/>
      <c r="BJ86" s="128"/>
      <c r="BK86" s="128"/>
      <c r="BL86" s="128"/>
      <c r="BM86" s="128"/>
      <c r="BN86" s="128"/>
      <c r="BO86" s="128"/>
      <c r="BP86" s="128"/>
      <c r="BQ86" s="128"/>
      <c r="BR86" s="128"/>
      <c r="BS86" s="128"/>
      <c r="BT86" s="128"/>
      <c r="BU86" s="128"/>
      <c r="BV86" s="128"/>
      <c r="BW86" s="128"/>
      <c r="BX86" s="128"/>
      <c r="BY86" s="128"/>
      <c r="BZ86" s="128"/>
      <c r="CA86" s="128"/>
      <c r="CB86" s="128"/>
      <c r="CC86" s="128"/>
      <c r="CD86" s="128"/>
      <c r="CE86" s="128"/>
      <c r="CF86" s="128"/>
      <c r="CG86" s="128"/>
      <c r="CH86" s="128"/>
      <c r="CI86" s="128"/>
      <c r="CJ86" s="128"/>
      <c r="CK86" s="128"/>
      <c r="CL86" s="128"/>
      <c r="CM86" s="128"/>
      <c r="CN86" s="128"/>
      <c r="CO86" s="128"/>
      <c r="CP86" s="128"/>
      <c r="CQ86" s="128"/>
      <c r="CR86" s="128"/>
      <c r="CS86" s="128"/>
      <c r="CT86" s="128"/>
      <c r="CU86" s="128"/>
      <c r="CV86" s="128"/>
      <c r="CW86" s="128"/>
      <c r="CX86" s="128"/>
      <c r="CY86" s="128"/>
      <c r="CZ86" s="128"/>
      <c r="DA86" s="128"/>
      <c r="DB86" s="128"/>
      <c r="DC86" s="128"/>
      <c r="DD86" s="128"/>
      <c r="DE86" s="128"/>
      <c r="DF86" s="128"/>
      <c r="DG86" s="128"/>
      <c r="DH86" s="128"/>
      <c r="DI86" s="128"/>
      <c r="DJ86" s="128"/>
      <c r="DK86" s="128"/>
      <c r="DL86" s="128"/>
      <c r="DM86" s="128"/>
      <c r="DN86" s="128"/>
      <c r="DO86" s="128"/>
      <c r="DP86" s="128"/>
      <c r="DQ86" s="128"/>
      <c r="DR86" s="128"/>
      <c r="DS86" s="128"/>
      <c r="DT86" s="128"/>
      <c r="DU86" s="128"/>
      <c r="DV86" s="128"/>
      <c r="DW86" s="128"/>
      <c r="DX86" s="128"/>
      <c r="DY86" s="128"/>
      <c r="DZ86" s="128"/>
      <c r="EA86" s="128"/>
      <c r="EB86" s="128"/>
      <c r="EC86" s="128"/>
      <c r="ED86" s="128"/>
      <c r="EE86" s="128"/>
      <c r="EF86" s="128"/>
      <c r="EG86" s="128"/>
      <c r="EH86" s="128"/>
      <c r="EI86" s="128"/>
      <c r="EJ86" s="128"/>
      <c r="EK86" s="128"/>
      <c r="EL86" s="128"/>
      <c r="EM86" s="128"/>
      <c r="EN86" s="128"/>
      <c r="EO86" s="128"/>
      <c r="EP86" s="128"/>
      <c r="EQ86" s="128"/>
      <c r="ER86" s="128"/>
      <c r="ES86" s="128"/>
      <c r="ET86" s="128"/>
      <c r="EU86" s="128"/>
      <c r="EV86" s="128"/>
      <c r="EW86" s="128"/>
      <c r="EX86" s="128"/>
      <c r="EY86" s="128"/>
      <c r="EZ86" s="128"/>
      <c r="FA86" s="128"/>
      <c r="FB86" s="129"/>
      <c r="FC86" s="129"/>
      <c r="FD86" s="129"/>
      <c r="FE86" s="129"/>
      <c r="FF86" s="129"/>
      <c r="FG86" s="129"/>
      <c r="FH86" s="129"/>
      <c r="FI86" s="129"/>
      <c r="FJ86" s="129"/>
      <c r="FK86" s="129"/>
      <c r="FL86" s="129"/>
    </row>
    <row r="87" spans="1:168" s="130" customFormat="1" x14ac:dyDescent="0.2">
      <c r="A87" s="103" t="s">
        <v>165</v>
      </c>
      <c r="B87" s="139" t="s">
        <v>166</v>
      </c>
      <c r="C87" s="126">
        <v>0</v>
      </c>
      <c r="D87" s="126">
        <v>0</v>
      </c>
      <c r="E87" s="127">
        <v>0</v>
      </c>
      <c r="F87" s="127">
        <v>0</v>
      </c>
      <c r="G87" s="129"/>
      <c r="H87" s="129"/>
      <c r="I87" s="129"/>
      <c r="J87" s="129"/>
      <c r="K87" s="129"/>
      <c r="L87" s="129"/>
      <c r="M87" s="129"/>
      <c r="N87" s="129"/>
      <c r="O87" s="129"/>
      <c r="P87" s="129"/>
      <c r="Q87" s="129"/>
      <c r="R87" s="129"/>
      <c r="S87" s="129"/>
      <c r="T87" s="129"/>
      <c r="U87" s="129"/>
      <c r="V87" s="129"/>
      <c r="W87" s="129"/>
      <c r="X87" s="129"/>
      <c r="Y87" s="129"/>
      <c r="Z87" s="129"/>
      <c r="AA87" s="129"/>
      <c r="AB87" s="129"/>
      <c r="AC87" s="129"/>
      <c r="AD87" s="129"/>
      <c r="AE87" s="129"/>
      <c r="AF87" s="129"/>
      <c r="AG87" s="129"/>
      <c r="AH87" s="129"/>
      <c r="AI87" s="129"/>
      <c r="AJ87" s="129"/>
      <c r="AK87" s="129"/>
      <c r="AL87" s="128"/>
      <c r="AM87" s="129"/>
      <c r="AN87" s="129"/>
      <c r="AO87" s="129"/>
      <c r="AP87" s="129"/>
      <c r="AQ87" s="129"/>
      <c r="AR87" s="129"/>
      <c r="AS87" s="129"/>
      <c r="AT87" s="129"/>
      <c r="AU87" s="129"/>
      <c r="AV87" s="129"/>
      <c r="AW87" s="129"/>
      <c r="AX87" s="129"/>
      <c r="AY87" s="129"/>
      <c r="AZ87" s="129"/>
      <c r="BA87" s="129"/>
      <c r="BB87" s="129"/>
      <c r="BC87" s="129"/>
      <c r="BD87" s="129"/>
      <c r="BE87" s="129"/>
      <c r="BF87" s="129"/>
      <c r="BG87" s="129"/>
      <c r="BH87" s="129"/>
      <c r="BI87" s="129"/>
      <c r="BJ87" s="129"/>
      <c r="BK87" s="129"/>
      <c r="BL87" s="128"/>
      <c r="BM87" s="128"/>
      <c r="BN87" s="128"/>
      <c r="BO87" s="129"/>
      <c r="BP87" s="129"/>
      <c r="BQ87" s="129"/>
      <c r="BR87" s="129"/>
      <c r="BS87" s="129"/>
      <c r="BT87" s="129"/>
      <c r="BU87" s="129"/>
      <c r="BV87" s="129"/>
      <c r="BW87" s="129"/>
      <c r="BX87" s="129"/>
      <c r="BY87" s="129"/>
      <c r="BZ87" s="129"/>
      <c r="CA87" s="129"/>
      <c r="CB87" s="129"/>
      <c r="CC87" s="129"/>
      <c r="CD87" s="129"/>
      <c r="CE87" s="129"/>
      <c r="CF87" s="128"/>
      <c r="CG87" s="129"/>
      <c r="CH87" s="129"/>
      <c r="CI87" s="129"/>
      <c r="CJ87" s="129"/>
      <c r="CK87" s="129"/>
      <c r="CL87" s="129"/>
      <c r="CM87" s="129"/>
      <c r="CN87" s="129"/>
      <c r="CO87" s="129"/>
      <c r="CP87" s="129"/>
      <c r="CQ87" s="129"/>
      <c r="CR87" s="129"/>
      <c r="CS87" s="129"/>
      <c r="CT87" s="129"/>
      <c r="CU87" s="129"/>
      <c r="CV87" s="129"/>
      <c r="CW87" s="129"/>
      <c r="CX87" s="129"/>
      <c r="CY87" s="129"/>
      <c r="CZ87" s="129"/>
      <c r="DA87" s="129"/>
      <c r="DB87" s="129"/>
      <c r="DC87" s="129"/>
      <c r="DD87" s="129"/>
      <c r="DE87" s="129"/>
      <c r="DF87" s="129"/>
      <c r="DG87" s="129"/>
      <c r="DH87" s="129"/>
      <c r="DI87" s="129"/>
      <c r="DJ87" s="129"/>
      <c r="DK87" s="129"/>
      <c r="DL87" s="129"/>
      <c r="DM87" s="129"/>
      <c r="DN87" s="129"/>
      <c r="DO87" s="129"/>
      <c r="DP87" s="129"/>
      <c r="DQ87" s="129"/>
      <c r="DR87" s="129"/>
      <c r="DS87" s="129"/>
      <c r="DT87" s="129"/>
      <c r="DU87" s="129"/>
      <c r="DV87" s="129"/>
      <c r="DW87" s="129"/>
      <c r="DX87" s="129"/>
      <c r="DY87" s="129"/>
      <c r="DZ87" s="129"/>
      <c r="EA87" s="129"/>
      <c r="EB87" s="129"/>
      <c r="EC87" s="129"/>
      <c r="ED87" s="129"/>
      <c r="EE87" s="129"/>
      <c r="EF87" s="129"/>
      <c r="EG87" s="129"/>
      <c r="EH87" s="129"/>
      <c r="EI87" s="129"/>
      <c r="EJ87" s="129"/>
      <c r="EK87" s="129"/>
      <c r="EL87" s="129"/>
      <c r="EM87" s="129"/>
      <c r="EN87" s="129"/>
      <c r="EO87" s="129"/>
      <c r="EP87" s="129"/>
      <c r="EQ87" s="129"/>
      <c r="ER87" s="129"/>
      <c r="ES87" s="129"/>
      <c r="ET87" s="129"/>
      <c r="EU87" s="129"/>
      <c r="EV87" s="129"/>
      <c r="EW87" s="129"/>
      <c r="EX87" s="129"/>
      <c r="EY87" s="129"/>
      <c r="EZ87" s="129"/>
      <c r="FA87" s="129"/>
      <c r="FB87" s="129"/>
      <c r="FC87" s="129"/>
      <c r="FD87" s="129"/>
      <c r="FE87" s="129"/>
      <c r="FF87" s="129"/>
      <c r="FG87" s="129"/>
      <c r="FH87" s="129"/>
      <c r="FI87" s="129"/>
      <c r="FJ87" s="129"/>
      <c r="FK87" s="129"/>
      <c r="FL87" s="129"/>
    </row>
    <row r="88" spans="1:168" s="130" customFormat="1" ht="63.75" x14ac:dyDescent="0.2">
      <c r="A88" s="103" t="s">
        <v>167</v>
      </c>
      <c r="B88" s="140" t="s">
        <v>168</v>
      </c>
      <c r="C88" s="126">
        <v>0</v>
      </c>
      <c r="D88" s="126">
        <v>0</v>
      </c>
      <c r="E88" s="127">
        <v>-4</v>
      </c>
      <c r="F88" s="127">
        <v>0</v>
      </c>
      <c r="G88" s="129"/>
      <c r="H88" s="129"/>
      <c r="I88" s="129"/>
      <c r="J88" s="129"/>
      <c r="K88" s="129"/>
      <c r="L88" s="129"/>
      <c r="M88" s="129"/>
      <c r="N88" s="129"/>
      <c r="O88" s="129"/>
      <c r="P88" s="129"/>
      <c r="Q88" s="129"/>
      <c r="R88" s="129"/>
      <c r="S88" s="129"/>
      <c r="T88" s="129"/>
      <c r="U88" s="129"/>
      <c r="V88" s="129"/>
      <c r="W88" s="129"/>
      <c r="X88" s="129"/>
      <c r="Y88" s="129"/>
      <c r="Z88" s="129"/>
      <c r="AA88" s="129"/>
      <c r="AB88" s="129"/>
      <c r="AC88" s="129"/>
      <c r="AD88" s="129"/>
      <c r="AE88" s="129"/>
      <c r="AF88" s="129"/>
      <c r="AG88" s="129"/>
      <c r="AH88" s="129"/>
      <c r="AI88" s="129"/>
      <c r="AJ88" s="129"/>
      <c r="AK88" s="129"/>
      <c r="AL88" s="129"/>
      <c r="AM88" s="129"/>
      <c r="AN88" s="129"/>
      <c r="AO88" s="129"/>
      <c r="AP88" s="129"/>
      <c r="AQ88" s="129"/>
      <c r="AR88" s="129"/>
      <c r="AS88" s="129"/>
      <c r="AT88" s="129"/>
      <c r="AU88" s="129"/>
      <c r="AV88" s="129"/>
      <c r="AW88" s="129"/>
      <c r="AX88" s="129"/>
      <c r="AY88" s="129"/>
      <c r="AZ88" s="129"/>
      <c r="BA88" s="129"/>
      <c r="BB88" s="129"/>
      <c r="BC88" s="129"/>
      <c r="BD88" s="129"/>
      <c r="BE88" s="129"/>
      <c r="BF88" s="129"/>
      <c r="BG88" s="129"/>
      <c r="BH88" s="129"/>
      <c r="BI88" s="129"/>
      <c r="BJ88" s="129"/>
      <c r="BK88" s="129"/>
      <c r="BL88" s="128"/>
      <c r="BM88" s="128"/>
      <c r="BN88" s="128"/>
      <c r="BO88" s="129"/>
      <c r="BP88" s="129"/>
      <c r="BQ88" s="129"/>
      <c r="BR88" s="129"/>
      <c r="BS88" s="129"/>
      <c r="BT88" s="129"/>
      <c r="BU88" s="129"/>
      <c r="BV88" s="129"/>
      <c r="BW88" s="129"/>
      <c r="BX88" s="129"/>
      <c r="BY88" s="129"/>
      <c r="BZ88" s="129"/>
      <c r="CA88" s="129"/>
      <c r="CB88" s="129"/>
      <c r="CC88" s="129"/>
      <c r="CD88" s="129"/>
      <c r="CE88" s="129"/>
      <c r="CF88" s="128"/>
      <c r="CG88" s="129"/>
      <c r="CH88" s="129"/>
      <c r="CI88" s="129"/>
      <c r="CJ88" s="129"/>
      <c r="CK88" s="129"/>
      <c r="CL88" s="129"/>
      <c r="CM88" s="129"/>
      <c r="CN88" s="129"/>
      <c r="CO88" s="129"/>
      <c r="CP88" s="129"/>
      <c r="CQ88" s="129"/>
      <c r="CR88" s="129"/>
      <c r="CS88" s="129"/>
      <c r="CT88" s="129"/>
      <c r="CU88" s="129"/>
      <c r="CV88" s="129"/>
      <c r="CW88" s="129"/>
      <c r="CX88" s="129"/>
      <c r="CY88" s="129"/>
      <c r="CZ88" s="129"/>
      <c r="DA88" s="129"/>
      <c r="DB88" s="129"/>
      <c r="DC88" s="129"/>
      <c r="DD88" s="129"/>
      <c r="DE88" s="129"/>
      <c r="DF88" s="129"/>
      <c r="DG88" s="129"/>
      <c r="DH88" s="129"/>
      <c r="DI88" s="129"/>
      <c r="DJ88" s="129"/>
      <c r="DK88" s="129"/>
      <c r="DL88" s="129"/>
      <c r="DM88" s="129"/>
      <c r="DN88" s="129"/>
      <c r="DO88" s="129"/>
      <c r="DP88" s="129"/>
      <c r="DQ88" s="129"/>
      <c r="DR88" s="129"/>
      <c r="DS88" s="129"/>
      <c r="DT88" s="129"/>
      <c r="DU88" s="129"/>
      <c r="DV88" s="129"/>
      <c r="DW88" s="129"/>
      <c r="DX88" s="129"/>
      <c r="DY88" s="129"/>
      <c r="DZ88" s="129"/>
      <c r="EA88" s="129"/>
      <c r="EB88" s="129"/>
      <c r="EC88" s="129"/>
      <c r="ED88" s="129"/>
      <c r="EE88" s="129"/>
      <c r="EF88" s="129"/>
      <c r="EG88" s="129"/>
      <c r="EH88" s="129"/>
      <c r="EI88" s="129"/>
      <c r="EJ88" s="129"/>
      <c r="EK88" s="129"/>
      <c r="EL88" s="129"/>
      <c r="EM88" s="129"/>
      <c r="EN88" s="129"/>
      <c r="EO88" s="129"/>
      <c r="EP88" s="129"/>
      <c r="EQ88" s="129"/>
      <c r="ER88" s="129"/>
      <c r="ES88" s="129"/>
      <c r="ET88" s="129"/>
      <c r="EU88" s="129"/>
      <c r="EV88" s="129"/>
      <c r="EW88" s="129"/>
      <c r="EX88" s="129"/>
      <c r="EY88" s="129"/>
      <c r="EZ88" s="129"/>
      <c r="FA88" s="129"/>
      <c r="FB88" s="129"/>
      <c r="FC88" s="129"/>
      <c r="FD88" s="129"/>
      <c r="FE88" s="129"/>
      <c r="FF88" s="129"/>
      <c r="FG88" s="129"/>
      <c r="FH88" s="129"/>
      <c r="FI88" s="129"/>
      <c r="FJ88" s="129"/>
      <c r="FK88" s="129"/>
      <c r="FL88" s="129"/>
    </row>
    <row r="89" spans="1:168" s="130" customFormat="1" ht="25.5" x14ac:dyDescent="0.2">
      <c r="A89" s="103" t="s">
        <v>169</v>
      </c>
      <c r="B89" s="141" t="s">
        <v>170</v>
      </c>
      <c r="C89" s="126">
        <v>0</v>
      </c>
      <c r="D89" s="126">
        <v>0</v>
      </c>
      <c r="E89" s="127">
        <v>0</v>
      </c>
      <c r="F89" s="127">
        <v>0</v>
      </c>
      <c r="G89" s="129"/>
      <c r="H89" s="129"/>
      <c r="I89" s="129"/>
      <c r="J89" s="129"/>
      <c r="K89" s="129"/>
      <c r="L89" s="129"/>
      <c r="M89" s="129"/>
      <c r="N89" s="129"/>
      <c r="O89" s="129"/>
      <c r="P89" s="129"/>
      <c r="Q89" s="129"/>
      <c r="R89" s="129"/>
      <c r="S89" s="129"/>
      <c r="T89" s="129"/>
      <c r="U89" s="129"/>
      <c r="V89" s="129"/>
      <c r="W89" s="129"/>
      <c r="X89" s="129"/>
      <c r="Y89" s="129"/>
      <c r="Z89" s="129"/>
      <c r="AA89" s="129"/>
      <c r="AB89" s="129"/>
      <c r="AC89" s="129"/>
      <c r="AD89" s="129"/>
      <c r="AE89" s="129"/>
      <c r="AF89" s="129"/>
      <c r="AG89" s="129"/>
      <c r="AH89" s="129"/>
      <c r="AI89" s="129"/>
      <c r="AJ89" s="129"/>
      <c r="AK89" s="129"/>
      <c r="AL89" s="129"/>
      <c r="AM89" s="129"/>
      <c r="AN89" s="129"/>
      <c r="AO89" s="129"/>
      <c r="AP89" s="129"/>
      <c r="AQ89" s="129"/>
      <c r="AR89" s="129"/>
      <c r="AS89" s="129"/>
      <c r="AT89" s="129"/>
      <c r="AU89" s="129"/>
      <c r="AV89" s="129"/>
      <c r="AW89" s="129"/>
      <c r="AX89" s="129"/>
      <c r="AY89" s="129"/>
      <c r="AZ89" s="129"/>
      <c r="BA89" s="129"/>
      <c r="BB89" s="129"/>
      <c r="BC89" s="129"/>
      <c r="BD89" s="129"/>
      <c r="BE89" s="129"/>
      <c r="BF89" s="129"/>
      <c r="BG89" s="129"/>
      <c r="BH89" s="129"/>
      <c r="BI89" s="129"/>
      <c r="BJ89" s="129"/>
      <c r="BK89" s="129"/>
      <c r="BL89" s="128"/>
      <c r="BM89" s="128"/>
      <c r="BN89" s="128"/>
      <c r="BO89" s="129"/>
      <c r="BP89" s="129"/>
      <c r="BQ89" s="129"/>
      <c r="BR89" s="129"/>
      <c r="BS89" s="129"/>
      <c r="BT89" s="129"/>
      <c r="BU89" s="129"/>
      <c r="BV89" s="129"/>
      <c r="BW89" s="129"/>
      <c r="BX89" s="129"/>
      <c r="BY89" s="129"/>
      <c r="BZ89" s="129"/>
      <c r="CA89" s="129"/>
      <c r="CB89" s="129"/>
      <c r="CC89" s="129"/>
      <c r="CD89" s="129"/>
      <c r="CE89" s="129"/>
      <c r="CF89" s="128"/>
      <c r="CG89" s="129"/>
      <c r="CH89" s="129"/>
      <c r="CI89" s="129"/>
      <c r="CJ89" s="129"/>
      <c r="CK89" s="129"/>
      <c r="CL89" s="129"/>
      <c r="CM89" s="129"/>
      <c r="CN89" s="129"/>
      <c r="CO89" s="129"/>
      <c r="CP89" s="129"/>
      <c r="CQ89" s="129"/>
      <c r="CR89" s="129"/>
      <c r="CS89" s="129"/>
      <c r="CT89" s="129"/>
      <c r="CU89" s="129"/>
      <c r="CV89" s="129"/>
      <c r="CW89" s="129"/>
      <c r="CX89" s="129"/>
      <c r="CY89" s="129"/>
      <c r="CZ89" s="129"/>
      <c r="DA89" s="129"/>
      <c r="DB89" s="129"/>
      <c r="DC89" s="129"/>
      <c r="DD89" s="129"/>
      <c r="DE89" s="129"/>
      <c r="DF89" s="129"/>
      <c r="DG89" s="129"/>
      <c r="DH89" s="129"/>
      <c r="DI89" s="129"/>
      <c r="DJ89" s="129"/>
      <c r="DK89" s="129"/>
      <c r="DL89" s="129"/>
      <c r="DM89" s="129"/>
      <c r="DN89" s="129"/>
      <c r="DO89" s="129"/>
      <c r="DP89" s="129"/>
      <c r="DQ89" s="129"/>
      <c r="DR89" s="129"/>
      <c r="DS89" s="129"/>
      <c r="DT89" s="129"/>
      <c r="DU89" s="129"/>
      <c r="DV89" s="129"/>
      <c r="DW89" s="129"/>
      <c r="DX89" s="129"/>
      <c r="DY89" s="129"/>
      <c r="DZ89" s="129"/>
      <c r="EA89" s="129"/>
      <c r="EB89" s="129"/>
      <c r="EC89" s="129"/>
      <c r="ED89" s="129"/>
      <c r="EE89" s="129"/>
      <c r="EF89" s="129"/>
      <c r="EG89" s="129"/>
      <c r="EH89" s="129"/>
      <c r="EI89" s="129"/>
      <c r="EJ89" s="129"/>
      <c r="EK89" s="129"/>
      <c r="EL89" s="129"/>
      <c r="EM89" s="129"/>
      <c r="EN89" s="129"/>
      <c r="EO89" s="129"/>
      <c r="EP89" s="129"/>
      <c r="EQ89" s="129"/>
      <c r="ER89" s="129"/>
      <c r="ES89" s="129"/>
      <c r="ET89" s="129"/>
      <c r="EU89" s="129"/>
      <c r="EV89" s="129"/>
      <c r="EW89" s="129"/>
      <c r="EX89" s="129"/>
      <c r="EY89" s="129"/>
      <c r="EZ89" s="129"/>
      <c r="FA89" s="129"/>
      <c r="FB89" s="129"/>
      <c r="FC89" s="129"/>
      <c r="FD89" s="129"/>
      <c r="FE89" s="129"/>
      <c r="FF89" s="129"/>
      <c r="FG89" s="129"/>
      <c r="FH89" s="129"/>
      <c r="FI89" s="129"/>
      <c r="FJ89" s="129"/>
      <c r="FK89" s="129"/>
      <c r="FL89" s="129"/>
    </row>
    <row r="90" spans="1:168" ht="38.25" x14ac:dyDescent="0.2">
      <c r="A90" s="19" t="s">
        <v>171</v>
      </c>
      <c r="B90" s="27" t="s">
        <v>172</v>
      </c>
      <c r="C90" s="21">
        <f t="shared" ref="C90:F90" si="20">C93+C91</f>
        <v>0</v>
      </c>
      <c r="D90" s="21">
        <f t="shared" si="20"/>
        <v>0</v>
      </c>
      <c r="E90" s="21">
        <f t="shared" si="20"/>
        <v>0</v>
      </c>
      <c r="F90" s="21">
        <f t="shared" si="20"/>
        <v>0</v>
      </c>
      <c r="BL90" s="26"/>
      <c r="BM90" s="26"/>
      <c r="BN90" s="26"/>
      <c r="CF90" s="26"/>
    </row>
    <row r="91" spans="1:168" s="130" customFormat="1" x14ac:dyDescent="0.2">
      <c r="A91" s="103" t="s">
        <v>173</v>
      </c>
      <c r="B91" s="141" t="s">
        <v>174</v>
      </c>
      <c r="C91" s="126">
        <f t="shared" ref="C91:F91" si="21">C92</f>
        <v>0</v>
      </c>
      <c r="D91" s="126">
        <f t="shared" si="21"/>
        <v>0</v>
      </c>
      <c r="E91" s="126">
        <f t="shared" si="21"/>
        <v>0</v>
      </c>
      <c r="F91" s="126">
        <f t="shared" si="21"/>
        <v>0</v>
      </c>
      <c r="G91" s="129"/>
      <c r="H91" s="129"/>
      <c r="I91" s="129"/>
      <c r="J91" s="129"/>
      <c r="K91" s="129"/>
      <c r="L91" s="129"/>
      <c r="M91" s="129"/>
      <c r="N91" s="129"/>
      <c r="O91" s="129"/>
      <c r="P91" s="129"/>
      <c r="Q91" s="129"/>
      <c r="R91" s="129"/>
      <c r="S91" s="129"/>
      <c r="T91" s="129"/>
      <c r="U91" s="129"/>
      <c r="V91" s="129"/>
      <c r="W91" s="129"/>
      <c r="X91" s="129"/>
      <c r="Y91" s="129"/>
      <c r="Z91" s="129"/>
      <c r="AA91" s="129"/>
      <c r="AB91" s="129"/>
      <c r="AC91" s="129"/>
      <c r="AD91" s="129"/>
      <c r="AE91" s="129"/>
      <c r="AF91" s="129"/>
      <c r="AG91" s="129"/>
      <c r="AH91" s="129"/>
      <c r="AI91" s="129"/>
      <c r="AJ91" s="129"/>
      <c r="AK91" s="129"/>
      <c r="AL91" s="129"/>
      <c r="AM91" s="129"/>
      <c r="AN91" s="129"/>
      <c r="AO91" s="129"/>
      <c r="AP91" s="129"/>
      <c r="AQ91" s="129"/>
      <c r="AR91" s="129"/>
      <c r="AS91" s="129"/>
      <c r="AT91" s="129"/>
      <c r="AU91" s="129"/>
      <c r="AV91" s="129"/>
      <c r="AW91" s="129"/>
      <c r="AX91" s="129"/>
      <c r="AY91" s="129"/>
      <c r="AZ91" s="129"/>
      <c r="BA91" s="129"/>
      <c r="BB91" s="129"/>
      <c r="BC91" s="129"/>
      <c r="BD91" s="129"/>
      <c r="BE91" s="129"/>
      <c r="BF91" s="129"/>
      <c r="BG91" s="129"/>
      <c r="BH91" s="129"/>
      <c r="BI91" s="129"/>
      <c r="BJ91" s="129"/>
      <c r="BK91" s="129"/>
      <c r="BL91" s="128"/>
      <c r="BM91" s="128"/>
      <c r="BN91" s="128"/>
      <c r="BO91" s="129"/>
      <c r="BP91" s="129"/>
      <c r="BQ91" s="129"/>
      <c r="BR91" s="129"/>
      <c r="BS91" s="129"/>
      <c r="BT91" s="129"/>
      <c r="BU91" s="129"/>
      <c r="BV91" s="129"/>
      <c r="BW91" s="129"/>
      <c r="BX91" s="129"/>
      <c r="BY91" s="129"/>
      <c r="BZ91" s="129"/>
      <c r="CA91" s="129"/>
      <c r="CB91" s="129"/>
      <c r="CC91" s="129"/>
      <c r="CD91" s="129"/>
      <c r="CE91" s="129"/>
      <c r="CF91" s="128"/>
      <c r="CG91" s="129"/>
      <c r="CH91" s="129"/>
      <c r="CI91" s="129"/>
      <c r="CJ91" s="129"/>
      <c r="CK91" s="129"/>
      <c r="CL91" s="129"/>
      <c r="CM91" s="129"/>
      <c r="CN91" s="129"/>
      <c r="CO91" s="129"/>
      <c r="CP91" s="129"/>
      <c r="CQ91" s="129"/>
      <c r="CR91" s="129"/>
      <c r="CS91" s="129"/>
      <c r="CT91" s="129"/>
      <c r="CU91" s="129"/>
      <c r="CV91" s="129"/>
      <c r="CW91" s="129"/>
      <c r="CX91" s="129"/>
      <c r="CY91" s="129"/>
      <c r="CZ91" s="129"/>
      <c r="DA91" s="129"/>
      <c r="DB91" s="129"/>
      <c r="DC91" s="129"/>
      <c r="DD91" s="129"/>
      <c r="DE91" s="129"/>
      <c r="DF91" s="129"/>
      <c r="DG91" s="129"/>
      <c r="DH91" s="129"/>
      <c r="DI91" s="129"/>
      <c r="DJ91" s="129"/>
      <c r="DK91" s="129"/>
      <c r="DL91" s="129"/>
      <c r="DM91" s="129"/>
      <c r="DN91" s="129"/>
      <c r="DO91" s="129"/>
      <c r="DP91" s="129"/>
      <c r="DQ91" s="129"/>
      <c r="DR91" s="129"/>
      <c r="DS91" s="129"/>
      <c r="DT91" s="129"/>
      <c r="DU91" s="129"/>
      <c r="DV91" s="129"/>
      <c r="DW91" s="129"/>
      <c r="DX91" s="129"/>
      <c r="DY91" s="129"/>
      <c r="DZ91" s="129"/>
      <c r="EA91" s="129"/>
      <c r="EB91" s="129"/>
      <c r="EC91" s="129"/>
      <c r="ED91" s="129"/>
      <c r="EE91" s="129"/>
      <c r="EF91" s="129"/>
      <c r="EG91" s="129"/>
      <c r="EH91" s="129"/>
      <c r="EI91" s="129"/>
      <c r="EJ91" s="129"/>
      <c r="EK91" s="129"/>
      <c r="EL91" s="129"/>
      <c r="EM91" s="129"/>
      <c r="EN91" s="129"/>
      <c r="EO91" s="129"/>
      <c r="EP91" s="129"/>
      <c r="EQ91" s="129"/>
      <c r="ER91" s="129"/>
      <c r="ES91" s="129"/>
      <c r="ET91" s="129"/>
      <c r="EU91" s="129"/>
      <c r="EV91" s="129"/>
      <c r="EW91" s="129"/>
      <c r="EX91" s="129"/>
      <c r="EY91" s="129"/>
      <c r="EZ91" s="129"/>
      <c r="FA91" s="129"/>
      <c r="FB91" s="129"/>
      <c r="FC91" s="129"/>
      <c r="FD91" s="129"/>
      <c r="FE91" s="129"/>
      <c r="FF91" s="129"/>
      <c r="FG91" s="129"/>
      <c r="FH91" s="129"/>
      <c r="FI91" s="129"/>
      <c r="FJ91" s="129"/>
      <c r="FK91" s="129"/>
      <c r="FL91" s="129"/>
    </row>
    <row r="92" spans="1:168" s="130" customFormat="1" x14ac:dyDescent="0.2">
      <c r="A92" s="103" t="s">
        <v>175</v>
      </c>
      <c r="B92" s="141" t="s">
        <v>176</v>
      </c>
      <c r="C92" s="126"/>
      <c r="D92" s="126"/>
      <c r="E92" s="126"/>
      <c r="F92" s="126"/>
      <c r="G92" s="129"/>
      <c r="H92" s="129"/>
      <c r="I92" s="129"/>
      <c r="J92" s="129"/>
      <c r="K92" s="129"/>
      <c r="L92" s="129"/>
      <c r="M92" s="129"/>
      <c r="N92" s="129"/>
      <c r="O92" s="129"/>
      <c r="P92" s="129"/>
      <c r="Q92" s="129"/>
      <c r="R92" s="129"/>
      <c r="S92" s="129"/>
      <c r="T92" s="129"/>
      <c r="U92" s="129"/>
      <c r="V92" s="129"/>
      <c r="W92" s="129"/>
      <c r="X92" s="129"/>
      <c r="Y92" s="129"/>
      <c r="Z92" s="129"/>
      <c r="AA92" s="129"/>
      <c r="AB92" s="129"/>
      <c r="AC92" s="129"/>
      <c r="AD92" s="129"/>
      <c r="AE92" s="129"/>
      <c r="AF92" s="129"/>
      <c r="AG92" s="129"/>
      <c r="AH92" s="129"/>
      <c r="AI92" s="129"/>
      <c r="AJ92" s="129"/>
      <c r="AK92" s="129"/>
      <c r="AL92" s="129"/>
      <c r="AM92" s="129"/>
      <c r="AN92" s="129"/>
      <c r="AO92" s="129"/>
      <c r="AP92" s="129"/>
      <c r="AQ92" s="129"/>
      <c r="AR92" s="129"/>
      <c r="AS92" s="129"/>
      <c r="AT92" s="129"/>
      <c r="AU92" s="129"/>
      <c r="AV92" s="129"/>
      <c r="AW92" s="129"/>
      <c r="AX92" s="129"/>
      <c r="AY92" s="129"/>
      <c r="AZ92" s="129"/>
      <c r="BA92" s="129"/>
      <c r="BB92" s="129"/>
      <c r="BC92" s="129"/>
      <c r="BD92" s="129"/>
      <c r="BE92" s="129"/>
      <c r="BF92" s="129"/>
      <c r="BG92" s="129"/>
      <c r="BH92" s="129"/>
      <c r="BI92" s="129"/>
      <c r="BJ92" s="129"/>
      <c r="BK92" s="129"/>
      <c r="BL92" s="128"/>
      <c r="BM92" s="128"/>
      <c r="BN92" s="128"/>
      <c r="BO92" s="129"/>
      <c r="BP92" s="129"/>
      <c r="BQ92" s="129"/>
      <c r="BR92" s="129"/>
      <c r="BS92" s="129"/>
      <c r="BT92" s="129"/>
      <c r="BU92" s="129"/>
      <c r="BV92" s="129"/>
      <c r="BW92" s="129"/>
      <c r="BX92" s="129"/>
      <c r="BY92" s="129"/>
      <c r="BZ92" s="129"/>
      <c r="CA92" s="129"/>
      <c r="CB92" s="129"/>
      <c r="CC92" s="129"/>
      <c r="CD92" s="129"/>
      <c r="CE92" s="129"/>
      <c r="CF92" s="128"/>
      <c r="CG92" s="129"/>
      <c r="CH92" s="129"/>
      <c r="CI92" s="129"/>
      <c r="CJ92" s="129"/>
      <c r="CK92" s="129"/>
      <c r="CL92" s="129"/>
      <c r="CM92" s="129"/>
      <c r="CN92" s="129"/>
      <c r="CO92" s="129"/>
      <c r="CP92" s="129"/>
      <c r="CQ92" s="129"/>
      <c r="CR92" s="129"/>
      <c r="CS92" s="129"/>
      <c r="CT92" s="129"/>
      <c r="CU92" s="129"/>
      <c r="CV92" s="129"/>
      <c r="CW92" s="129"/>
      <c r="CX92" s="129"/>
      <c r="CY92" s="129"/>
      <c r="CZ92" s="129"/>
      <c r="DA92" s="129"/>
      <c r="DB92" s="129"/>
      <c r="DC92" s="129"/>
      <c r="DD92" s="129"/>
      <c r="DE92" s="129"/>
      <c r="DF92" s="129"/>
      <c r="DG92" s="129"/>
      <c r="DH92" s="129"/>
      <c r="DI92" s="129"/>
      <c r="DJ92" s="129"/>
      <c r="DK92" s="129"/>
      <c r="DL92" s="129"/>
      <c r="DM92" s="129"/>
      <c r="DN92" s="129"/>
      <c r="DO92" s="129"/>
      <c r="DP92" s="129"/>
      <c r="DQ92" s="129"/>
      <c r="DR92" s="129"/>
      <c r="DS92" s="129"/>
      <c r="DT92" s="129"/>
      <c r="DU92" s="129"/>
      <c r="DV92" s="129"/>
      <c r="DW92" s="129"/>
      <c r="DX92" s="129"/>
      <c r="DY92" s="129"/>
      <c r="DZ92" s="129"/>
      <c r="EA92" s="129"/>
      <c r="EB92" s="129"/>
      <c r="EC92" s="129"/>
      <c r="ED92" s="129"/>
      <c r="EE92" s="129"/>
      <c r="EF92" s="129"/>
      <c r="EG92" s="129"/>
      <c r="EH92" s="129"/>
      <c r="EI92" s="129"/>
      <c r="EJ92" s="129"/>
      <c r="EK92" s="129"/>
      <c r="EL92" s="129"/>
      <c r="EM92" s="129"/>
      <c r="EN92" s="129"/>
      <c r="EO92" s="129"/>
      <c r="EP92" s="129"/>
      <c r="EQ92" s="129"/>
      <c r="ER92" s="129"/>
      <c r="ES92" s="129"/>
      <c r="ET92" s="129"/>
      <c r="EU92" s="129"/>
      <c r="EV92" s="129"/>
      <c r="EW92" s="129"/>
      <c r="EX92" s="129"/>
      <c r="EY92" s="129"/>
      <c r="EZ92" s="129"/>
      <c r="FA92" s="129"/>
      <c r="FB92" s="129"/>
      <c r="FC92" s="129"/>
      <c r="FD92" s="129"/>
      <c r="FE92" s="129"/>
      <c r="FF92" s="129"/>
      <c r="FG92" s="129"/>
      <c r="FH92" s="129"/>
      <c r="FI92" s="129"/>
      <c r="FJ92" s="129"/>
      <c r="FK92" s="129"/>
      <c r="FL92" s="129"/>
    </row>
    <row r="93" spans="1:168" s="130" customFormat="1" x14ac:dyDescent="0.2">
      <c r="A93" s="103" t="s">
        <v>177</v>
      </c>
      <c r="B93" s="141" t="s">
        <v>178</v>
      </c>
      <c r="C93" s="126">
        <f t="shared" ref="C93:F93" si="22">C94</f>
        <v>0</v>
      </c>
      <c r="D93" s="126">
        <f t="shared" si="22"/>
        <v>0</v>
      </c>
      <c r="E93" s="126">
        <f t="shared" si="22"/>
        <v>0</v>
      </c>
      <c r="F93" s="126">
        <f t="shared" si="22"/>
        <v>0</v>
      </c>
      <c r="G93" s="129"/>
      <c r="H93" s="129"/>
      <c r="I93" s="129"/>
      <c r="J93" s="129"/>
      <c r="K93" s="129"/>
      <c r="L93" s="129"/>
      <c r="M93" s="129"/>
      <c r="N93" s="129"/>
      <c r="O93" s="129"/>
      <c r="P93" s="129"/>
      <c r="Q93" s="129"/>
      <c r="R93" s="129"/>
      <c r="S93" s="129"/>
      <c r="T93" s="129"/>
      <c r="U93" s="129"/>
      <c r="V93" s="129"/>
      <c r="W93" s="129"/>
      <c r="X93" s="129"/>
      <c r="Y93" s="129"/>
      <c r="Z93" s="129"/>
      <c r="AA93" s="129"/>
      <c r="AB93" s="129"/>
      <c r="AC93" s="129"/>
      <c r="AD93" s="129"/>
      <c r="AE93" s="129"/>
      <c r="AF93" s="129"/>
      <c r="AG93" s="129"/>
      <c r="AH93" s="129"/>
      <c r="AI93" s="129"/>
      <c r="AJ93" s="129"/>
      <c r="AK93" s="129"/>
      <c r="AL93" s="129"/>
      <c r="AM93" s="129"/>
      <c r="AN93" s="129"/>
      <c r="AO93" s="129"/>
      <c r="AP93" s="129"/>
      <c r="AQ93" s="129"/>
      <c r="AR93" s="129"/>
      <c r="AS93" s="129"/>
      <c r="AT93" s="129"/>
      <c r="AU93" s="129"/>
      <c r="AV93" s="129"/>
      <c r="AW93" s="129"/>
      <c r="AX93" s="129"/>
      <c r="AY93" s="129"/>
      <c r="AZ93" s="129"/>
      <c r="BA93" s="129"/>
      <c r="BB93" s="129"/>
      <c r="BC93" s="129"/>
      <c r="BD93" s="129"/>
      <c r="BE93" s="129"/>
      <c r="BF93" s="129"/>
      <c r="BG93" s="129"/>
      <c r="BH93" s="129"/>
      <c r="BI93" s="129"/>
      <c r="BJ93" s="129"/>
      <c r="BK93" s="129"/>
      <c r="BL93" s="128"/>
      <c r="BM93" s="128"/>
      <c r="BN93" s="128"/>
      <c r="BO93" s="129"/>
      <c r="BP93" s="129"/>
      <c r="BQ93" s="129"/>
      <c r="BR93" s="129"/>
      <c r="BS93" s="129"/>
      <c r="BT93" s="129"/>
      <c r="BU93" s="129"/>
      <c r="BV93" s="129"/>
      <c r="BW93" s="129"/>
      <c r="BX93" s="129"/>
      <c r="BY93" s="129"/>
      <c r="BZ93" s="129"/>
      <c r="CA93" s="129"/>
      <c r="CB93" s="129"/>
      <c r="CC93" s="129"/>
      <c r="CD93" s="129"/>
      <c r="CE93" s="129"/>
      <c r="CF93" s="128"/>
      <c r="CG93" s="129"/>
      <c r="CH93" s="129"/>
      <c r="CI93" s="129"/>
      <c r="CJ93" s="129"/>
      <c r="CK93" s="129"/>
      <c r="CL93" s="129"/>
      <c r="CM93" s="129"/>
      <c r="CN93" s="129"/>
      <c r="CO93" s="129"/>
      <c r="CP93" s="129"/>
      <c r="CQ93" s="129"/>
      <c r="CR93" s="129"/>
      <c r="CS93" s="129"/>
      <c r="CT93" s="129"/>
      <c r="CU93" s="129"/>
      <c r="CV93" s="129"/>
      <c r="CW93" s="129"/>
      <c r="CX93" s="129"/>
      <c r="CY93" s="129"/>
      <c r="CZ93" s="129"/>
      <c r="DA93" s="129"/>
      <c r="DB93" s="129"/>
      <c r="DC93" s="129"/>
      <c r="DD93" s="129"/>
      <c r="DE93" s="129"/>
      <c r="DF93" s="129"/>
      <c r="DG93" s="129"/>
      <c r="DH93" s="129"/>
      <c r="DI93" s="129"/>
      <c r="DJ93" s="129"/>
      <c r="DK93" s="129"/>
      <c r="DL93" s="129"/>
      <c r="DM93" s="129"/>
      <c r="DN93" s="129"/>
      <c r="DO93" s="129"/>
      <c r="DP93" s="129"/>
      <c r="DQ93" s="129"/>
      <c r="DR93" s="129"/>
      <c r="DS93" s="129"/>
      <c r="DT93" s="129"/>
      <c r="DU93" s="129"/>
      <c r="DV93" s="129"/>
      <c r="DW93" s="129"/>
      <c r="DX93" s="129"/>
      <c r="DY93" s="129"/>
      <c r="DZ93" s="129"/>
      <c r="EA93" s="129"/>
      <c r="EB93" s="129"/>
      <c r="EC93" s="129"/>
      <c r="ED93" s="129"/>
      <c r="EE93" s="129"/>
      <c r="EF93" s="129"/>
      <c r="EG93" s="129"/>
      <c r="EH93" s="129"/>
      <c r="EI93" s="129"/>
      <c r="EJ93" s="129"/>
      <c r="EK93" s="129"/>
      <c r="EL93" s="129"/>
      <c r="EM93" s="129"/>
      <c r="EN93" s="129"/>
      <c r="EO93" s="129"/>
      <c r="EP93" s="129"/>
      <c r="EQ93" s="129"/>
      <c r="ER93" s="129"/>
      <c r="ES93" s="129"/>
      <c r="ET93" s="129"/>
      <c r="EU93" s="129"/>
      <c r="EV93" s="129"/>
      <c r="EW93" s="129"/>
      <c r="EX93" s="129"/>
      <c r="EY93" s="129"/>
      <c r="EZ93" s="129"/>
      <c r="FA93" s="129"/>
      <c r="FB93" s="129"/>
      <c r="FC93" s="129"/>
      <c r="FD93" s="129"/>
      <c r="FE93" s="129"/>
      <c r="FF93" s="129"/>
      <c r="FG93" s="129"/>
      <c r="FH93" s="129"/>
      <c r="FI93" s="129"/>
      <c r="FJ93" s="129"/>
      <c r="FK93" s="129"/>
      <c r="FL93" s="129"/>
    </row>
    <row r="94" spans="1:168" s="130" customFormat="1" x14ac:dyDescent="0.2">
      <c r="A94" s="103" t="s">
        <v>179</v>
      </c>
      <c r="B94" s="141" t="s">
        <v>180</v>
      </c>
      <c r="C94" s="126">
        <v>0</v>
      </c>
      <c r="D94" s="126">
        <v>0</v>
      </c>
      <c r="E94" s="127">
        <v>0</v>
      </c>
      <c r="F94" s="127">
        <v>0</v>
      </c>
      <c r="G94" s="129"/>
      <c r="H94" s="129"/>
      <c r="I94" s="129"/>
      <c r="J94" s="129"/>
      <c r="K94" s="129"/>
      <c r="L94" s="129"/>
      <c r="M94" s="129"/>
      <c r="N94" s="129"/>
      <c r="O94" s="129"/>
      <c r="P94" s="129"/>
      <c r="Q94" s="129"/>
      <c r="R94" s="129"/>
      <c r="S94" s="129"/>
      <c r="T94" s="129"/>
      <c r="U94" s="129"/>
      <c r="V94" s="129"/>
      <c r="W94" s="129"/>
      <c r="X94" s="129"/>
      <c r="Y94" s="129"/>
      <c r="Z94" s="129"/>
      <c r="AA94" s="129"/>
      <c r="AB94" s="129"/>
      <c r="AC94" s="129"/>
      <c r="AD94" s="129"/>
      <c r="AE94" s="129"/>
      <c r="AF94" s="129"/>
      <c r="AG94" s="129"/>
      <c r="AH94" s="129"/>
      <c r="AI94" s="129"/>
      <c r="AJ94" s="129"/>
      <c r="AK94" s="129"/>
      <c r="AL94" s="129"/>
      <c r="AM94" s="129"/>
      <c r="AN94" s="129"/>
      <c r="AO94" s="129"/>
      <c r="AP94" s="129"/>
      <c r="AQ94" s="129"/>
      <c r="AR94" s="129"/>
      <c r="AS94" s="129"/>
      <c r="AT94" s="129"/>
      <c r="AU94" s="129"/>
      <c r="AV94" s="129"/>
      <c r="AW94" s="129"/>
      <c r="AX94" s="129"/>
      <c r="AY94" s="129"/>
      <c r="AZ94" s="129"/>
      <c r="BA94" s="129"/>
      <c r="BB94" s="129"/>
      <c r="BC94" s="129"/>
      <c r="BD94" s="129"/>
      <c r="BE94" s="129"/>
      <c r="BF94" s="129"/>
      <c r="BG94" s="129"/>
      <c r="BH94" s="129"/>
      <c r="BI94" s="129"/>
      <c r="BJ94" s="129"/>
      <c r="BK94" s="129"/>
      <c r="BL94" s="128"/>
      <c r="BM94" s="128"/>
      <c r="BN94" s="128"/>
      <c r="BO94" s="129"/>
      <c r="BP94" s="129"/>
      <c r="BQ94" s="129"/>
      <c r="BR94" s="129"/>
      <c r="BS94" s="129"/>
      <c r="BT94" s="129"/>
      <c r="BU94" s="129"/>
      <c r="BV94" s="129"/>
      <c r="BW94" s="129"/>
      <c r="BX94" s="129"/>
      <c r="BY94" s="129"/>
      <c r="BZ94" s="129"/>
      <c r="CA94" s="129"/>
      <c r="CB94" s="129"/>
      <c r="CC94" s="129"/>
      <c r="CD94" s="129"/>
      <c r="CE94" s="129"/>
      <c r="CF94" s="128"/>
      <c r="CG94" s="129"/>
      <c r="CH94" s="129"/>
      <c r="CI94" s="129"/>
      <c r="CJ94" s="129"/>
      <c r="CK94" s="129"/>
      <c r="CL94" s="129"/>
      <c r="CM94" s="129"/>
      <c r="CN94" s="129"/>
      <c r="CO94" s="129"/>
      <c r="CP94" s="129"/>
      <c r="CQ94" s="129"/>
      <c r="CR94" s="129"/>
      <c r="CS94" s="129"/>
      <c r="CT94" s="129"/>
      <c r="CU94" s="129"/>
      <c r="CV94" s="129"/>
      <c r="CW94" s="129"/>
      <c r="CX94" s="129"/>
      <c r="CY94" s="129"/>
      <c r="CZ94" s="129"/>
      <c r="DA94" s="129"/>
      <c r="DB94" s="129"/>
      <c r="DC94" s="129"/>
      <c r="DD94" s="129"/>
      <c r="DE94" s="129"/>
      <c r="DF94" s="129"/>
      <c r="DG94" s="129"/>
      <c r="DH94" s="129"/>
      <c r="DI94" s="129"/>
      <c r="DJ94" s="129"/>
      <c r="DK94" s="129"/>
      <c r="DL94" s="129"/>
      <c r="DM94" s="129"/>
      <c r="DN94" s="129"/>
      <c r="DO94" s="129"/>
      <c r="DP94" s="129"/>
      <c r="DQ94" s="129"/>
      <c r="DR94" s="129"/>
      <c r="DS94" s="129"/>
      <c r="DT94" s="129"/>
      <c r="DU94" s="129"/>
      <c r="DV94" s="129"/>
      <c r="DW94" s="129"/>
      <c r="DX94" s="129"/>
      <c r="DY94" s="129"/>
      <c r="DZ94" s="129"/>
      <c r="EA94" s="129"/>
      <c r="EB94" s="129"/>
      <c r="EC94" s="129"/>
      <c r="ED94" s="129"/>
      <c r="EE94" s="129"/>
      <c r="EF94" s="129"/>
      <c r="EG94" s="129"/>
      <c r="EH94" s="129"/>
      <c r="EI94" s="129"/>
      <c r="EJ94" s="129"/>
      <c r="EK94" s="129"/>
      <c r="EL94" s="129"/>
      <c r="EM94" s="129"/>
      <c r="EN94" s="129"/>
      <c r="EO94" s="129"/>
      <c r="EP94" s="129"/>
      <c r="EQ94" s="129"/>
      <c r="ER94" s="129"/>
      <c r="ES94" s="129"/>
      <c r="ET94" s="129"/>
      <c r="EU94" s="129"/>
      <c r="EV94" s="129"/>
      <c r="EW94" s="129"/>
      <c r="EX94" s="129"/>
      <c r="EY94" s="129"/>
      <c r="EZ94" s="129"/>
      <c r="FA94" s="129"/>
      <c r="FB94" s="129"/>
      <c r="FC94" s="129"/>
      <c r="FD94" s="129"/>
      <c r="FE94" s="129"/>
      <c r="FF94" s="129"/>
      <c r="FG94" s="129"/>
      <c r="FH94" s="129"/>
      <c r="FI94" s="129"/>
      <c r="FJ94" s="129"/>
      <c r="FK94" s="129"/>
      <c r="FL94" s="129"/>
    </row>
    <row r="95" spans="1:168" ht="38.25" x14ac:dyDescent="0.2">
      <c r="A95" s="19" t="s">
        <v>181</v>
      </c>
      <c r="B95" s="27" t="s">
        <v>172</v>
      </c>
      <c r="C95" s="21">
        <f t="shared" ref="C95:F95" si="23">C96+C99</f>
        <v>0</v>
      </c>
      <c r="D95" s="21">
        <f t="shared" si="23"/>
        <v>0</v>
      </c>
      <c r="E95" s="21">
        <f t="shared" si="23"/>
        <v>0</v>
      </c>
      <c r="F95" s="21">
        <f t="shared" si="23"/>
        <v>0</v>
      </c>
      <c r="BL95" s="26"/>
      <c r="BM95" s="26"/>
      <c r="BN95" s="26"/>
      <c r="CF95" s="26"/>
    </row>
    <row r="96" spans="1:168" s="130" customFormat="1" ht="14.25" customHeight="1" x14ac:dyDescent="0.2">
      <c r="A96" s="103" t="s">
        <v>182</v>
      </c>
      <c r="B96" s="141" t="s">
        <v>178</v>
      </c>
      <c r="C96" s="126">
        <f t="shared" ref="C96:F96" si="24">C97+C98</f>
        <v>0</v>
      </c>
      <c r="D96" s="126">
        <f t="shared" si="24"/>
        <v>0</v>
      </c>
      <c r="E96" s="126">
        <f t="shared" si="24"/>
        <v>0</v>
      </c>
      <c r="F96" s="126">
        <f t="shared" si="24"/>
        <v>0</v>
      </c>
      <c r="G96" s="129"/>
      <c r="H96" s="129"/>
      <c r="I96" s="129"/>
      <c r="J96" s="129"/>
      <c r="K96" s="129"/>
      <c r="L96" s="129"/>
      <c r="M96" s="129"/>
      <c r="N96" s="129"/>
      <c r="O96" s="129"/>
      <c r="P96" s="129"/>
      <c r="Q96" s="129"/>
      <c r="R96" s="129"/>
      <c r="S96" s="129"/>
      <c r="T96" s="129"/>
      <c r="U96" s="129"/>
      <c r="V96" s="129"/>
      <c r="W96" s="129"/>
      <c r="X96" s="129"/>
      <c r="Y96" s="129"/>
      <c r="Z96" s="129"/>
      <c r="AA96" s="129"/>
      <c r="AB96" s="129"/>
      <c r="AC96" s="129"/>
      <c r="AD96" s="129"/>
      <c r="AE96" s="129"/>
      <c r="AF96" s="129"/>
      <c r="AG96" s="129"/>
      <c r="AH96" s="129"/>
      <c r="AI96" s="129"/>
      <c r="AJ96" s="129"/>
      <c r="AK96" s="129"/>
      <c r="AL96" s="129"/>
      <c r="AM96" s="129"/>
      <c r="AN96" s="129"/>
      <c r="AO96" s="129"/>
      <c r="AP96" s="129"/>
      <c r="AQ96" s="129"/>
      <c r="AR96" s="129"/>
      <c r="AS96" s="129"/>
      <c r="AT96" s="129"/>
      <c r="AU96" s="129"/>
      <c r="AV96" s="129"/>
      <c r="AW96" s="129"/>
      <c r="AX96" s="129"/>
      <c r="AY96" s="129"/>
      <c r="AZ96" s="129"/>
      <c r="BA96" s="129"/>
      <c r="BB96" s="129"/>
      <c r="BC96" s="129"/>
      <c r="BD96" s="129"/>
      <c r="BE96" s="129"/>
      <c r="BF96" s="129"/>
      <c r="BG96" s="129"/>
      <c r="BH96" s="129"/>
      <c r="BI96" s="129"/>
      <c r="BJ96" s="129"/>
      <c r="BK96" s="129"/>
      <c r="BL96" s="128"/>
      <c r="BM96" s="128"/>
      <c r="BN96" s="128"/>
      <c r="BO96" s="129"/>
      <c r="BP96" s="129"/>
      <c r="BQ96" s="129"/>
      <c r="BR96" s="129"/>
      <c r="BS96" s="129"/>
      <c r="BT96" s="129"/>
      <c r="BU96" s="129"/>
      <c r="BV96" s="129"/>
      <c r="BW96" s="129"/>
      <c r="BX96" s="129"/>
      <c r="BY96" s="129"/>
      <c r="BZ96" s="129"/>
      <c r="CA96" s="129"/>
      <c r="CB96" s="129"/>
      <c r="CC96" s="129"/>
      <c r="CD96" s="129"/>
      <c r="CE96" s="129"/>
      <c r="CF96" s="128"/>
      <c r="CG96" s="129"/>
      <c r="CH96" s="129"/>
      <c r="CI96" s="129"/>
      <c r="CJ96" s="129"/>
      <c r="CK96" s="129"/>
      <c r="CL96" s="129"/>
      <c r="CM96" s="129"/>
      <c r="CN96" s="129"/>
      <c r="CO96" s="129"/>
      <c r="CP96" s="129"/>
      <c r="CQ96" s="129"/>
      <c r="CR96" s="129"/>
      <c r="CS96" s="129"/>
      <c r="CT96" s="129"/>
      <c r="CU96" s="129"/>
      <c r="CV96" s="129"/>
      <c r="CW96" s="129"/>
      <c r="CX96" s="129"/>
      <c r="CY96" s="129"/>
      <c r="CZ96" s="129"/>
      <c r="DA96" s="129"/>
      <c r="DB96" s="129"/>
      <c r="DC96" s="129"/>
      <c r="DD96" s="129"/>
      <c r="DE96" s="129"/>
      <c r="DF96" s="129"/>
      <c r="DG96" s="129"/>
      <c r="DH96" s="129"/>
      <c r="DI96" s="129"/>
      <c r="DJ96" s="129"/>
      <c r="DK96" s="129"/>
      <c r="DL96" s="129"/>
      <c r="DM96" s="129"/>
      <c r="DN96" s="129"/>
      <c r="DO96" s="129"/>
      <c r="DP96" s="129"/>
      <c r="DQ96" s="129"/>
      <c r="DR96" s="129"/>
      <c r="DS96" s="129"/>
      <c r="DT96" s="129"/>
      <c r="DU96" s="129"/>
      <c r="DV96" s="129"/>
      <c r="DW96" s="129"/>
      <c r="DX96" s="129"/>
      <c r="DY96" s="129"/>
      <c r="DZ96" s="129"/>
      <c r="EA96" s="129"/>
      <c r="EB96" s="129"/>
      <c r="EC96" s="129"/>
      <c r="ED96" s="129"/>
      <c r="EE96" s="129"/>
      <c r="EF96" s="129"/>
      <c r="EG96" s="129"/>
      <c r="EH96" s="129"/>
      <c r="EI96" s="129"/>
      <c r="EJ96" s="129"/>
      <c r="EK96" s="129"/>
      <c r="EL96" s="129"/>
      <c r="EM96" s="129"/>
      <c r="EN96" s="129"/>
      <c r="EO96" s="129"/>
      <c r="EP96" s="129"/>
      <c r="EQ96" s="129"/>
      <c r="ER96" s="129"/>
      <c r="ES96" s="129"/>
      <c r="ET96" s="129"/>
      <c r="EU96" s="129"/>
      <c r="EV96" s="129"/>
      <c r="EW96" s="129"/>
      <c r="EX96" s="129"/>
      <c r="EY96" s="129"/>
      <c r="EZ96" s="129"/>
      <c r="FA96" s="129"/>
      <c r="FB96" s="129"/>
      <c r="FC96" s="129"/>
      <c r="FD96" s="129"/>
      <c r="FE96" s="129"/>
      <c r="FF96" s="129"/>
      <c r="FG96" s="129"/>
      <c r="FH96" s="129"/>
      <c r="FI96" s="129"/>
      <c r="FJ96" s="129"/>
      <c r="FK96" s="129"/>
      <c r="FL96" s="129"/>
    </row>
    <row r="97" spans="1:168" s="130" customFormat="1" x14ac:dyDescent="0.2">
      <c r="A97" s="103" t="s">
        <v>183</v>
      </c>
      <c r="B97" s="141" t="s">
        <v>184</v>
      </c>
      <c r="C97" s="126">
        <v>0</v>
      </c>
      <c r="D97" s="126">
        <v>0</v>
      </c>
      <c r="E97" s="127">
        <v>0</v>
      </c>
      <c r="F97" s="127">
        <v>0</v>
      </c>
      <c r="G97" s="129"/>
      <c r="H97" s="129"/>
      <c r="I97" s="129"/>
      <c r="J97" s="129"/>
      <c r="K97" s="129"/>
      <c r="L97" s="129"/>
      <c r="M97" s="129"/>
      <c r="N97" s="129"/>
      <c r="O97" s="129"/>
      <c r="P97" s="129"/>
      <c r="Q97" s="129"/>
      <c r="R97" s="129"/>
      <c r="S97" s="129"/>
      <c r="T97" s="129"/>
      <c r="U97" s="129"/>
      <c r="V97" s="129"/>
      <c r="W97" s="129"/>
      <c r="X97" s="129"/>
      <c r="Y97" s="129"/>
      <c r="Z97" s="129"/>
      <c r="AA97" s="129"/>
      <c r="AB97" s="129"/>
      <c r="AC97" s="129"/>
      <c r="AD97" s="129"/>
      <c r="AE97" s="129"/>
      <c r="AF97" s="129"/>
      <c r="AG97" s="129"/>
      <c r="AH97" s="129"/>
      <c r="AI97" s="129"/>
      <c r="AJ97" s="129"/>
      <c r="AK97" s="129"/>
      <c r="AL97" s="129"/>
      <c r="AM97" s="129"/>
      <c r="AN97" s="129"/>
      <c r="AO97" s="129"/>
      <c r="AP97" s="129"/>
      <c r="AQ97" s="129"/>
      <c r="AR97" s="129"/>
      <c r="AS97" s="129"/>
      <c r="AT97" s="129"/>
      <c r="AU97" s="129"/>
      <c r="AV97" s="129"/>
      <c r="AW97" s="129"/>
      <c r="AX97" s="129"/>
      <c r="AY97" s="129"/>
      <c r="AZ97" s="129"/>
      <c r="BA97" s="129"/>
      <c r="BB97" s="129"/>
      <c r="BC97" s="129"/>
      <c r="BD97" s="129"/>
      <c r="BE97" s="129"/>
      <c r="BF97" s="129"/>
      <c r="BG97" s="129"/>
      <c r="BH97" s="129"/>
      <c r="BI97" s="129"/>
      <c r="BJ97" s="129"/>
      <c r="BK97" s="129"/>
      <c r="BL97" s="128"/>
      <c r="BM97" s="128"/>
      <c r="BN97" s="128"/>
      <c r="BO97" s="129"/>
      <c r="BP97" s="129"/>
      <c r="BQ97" s="129"/>
      <c r="BR97" s="129"/>
      <c r="BS97" s="129"/>
      <c r="BT97" s="129"/>
      <c r="BU97" s="129"/>
      <c r="BV97" s="129"/>
      <c r="BW97" s="129"/>
      <c r="BX97" s="129"/>
      <c r="BY97" s="129"/>
      <c r="BZ97" s="129"/>
      <c r="CA97" s="129"/>
      <c r="CB97" s="129"/>
      <c r="CC97" s="129"/>
      <c r="CD97" s="129"/>
      <c r="CE97" s="129"/>
      <c r="CF97" s="128"/>
      <c r="CG97" s="129"/>
      <c r="CH97" s="129"/>
      <c r="CI97" s="129"/>
      <c r="CJ97" s="129"/>
      <c r="CK97" s="129"/>
      <c r="CL97" s="129"/>
      <c r="CM97" s="129"/>
      <c r="CN97" s="129"/>
      <c r="CO97" s="129"/>
      <c r="CP97" s="129"/>
      <c r="CQ97" s="129"/>
      <c r="CR97" s="129"/>
      <c r="CS97" s="129"/>
      <c r="CT97" s="129"/>
      <c r="CU97" s="129"/>
      <c r="CV97" s="129"/>
      <c r="CW97" s="129"/>
      <c r="CX97" s="129"/>
      <c r="CY97" s="129"/>
      <c r="CZ97" s="129"/>
      <c r="DA97" s="129"/>
      <c r="DB97" s="129"/>
      <c r="DC97" s="129"/>
      <c r="DD97" s="129"/>
      <c r="DE97" s="129"/>
      <c r="DF97" s="129"/>
      <c r="DG97" s="129"/>
      <c r="DH97" s="129"/>
      <c r="DI97" s="129"/>
      <c r="DJ97" s="129"/>
      <c r="DK97" s="129"/>
      <c r="DL97" s="129"/>
      <c r="DM97" s="129"/>
      <c r="DN97" s="129"/>
      <c r="DO97" s="129"/>
      <c r="DP97" s="129"/>
      <c r="DQ97" s="129"/>
      <c r="DR97" s="129"/>
      <c r="DS97" s="129"/>
      <c r="DT97" s="129"/>
      <c r="DU97" s="129"/>
      <c r="DV97" s="129"/>
      <c r="DW97" s="129"/>
      <c r="DX97" s="129"/>
      <c r="DY97" s="129"/>
      <c r="DZ97" s="129"/>
      <c r="EA97" s="129"/>
      <c r="EB97" s="129"/>
      <c r="EC97" s="129"/>
      <c r="ED97" s="129"/>
      <c r="EE97" s="129"/>
      <c r="EF97" s="129"/>
      <c r="EG97" s="129"/>
      <c r="EH97" s="129"/>
      <c r="EI97" s="129"/>
      <c r="EJ97" s="129"/>
      <c r="EK97" s="129"/>
      <c r="EL97" s="129"/>
      <c r="EM97" s="129"/>
      <c r="EN97" s="129"/>
      <c r="EO97" s="129"/>
      <c r="EP97" s="129"/>
      <c r="EQ97" s="129"/>
      <c r="ER97" s="129"/>
      <c r="ES97" s="129"/>
      <c r="ET97" s="129"/>
      <c r="EU97" s="129"/>
      <c r="EV97" s="129"/>
      <c r="EW97" s="129"/>
      <c r="EX97" s="129"/>
      <c r="EY97" s="129"/>
      <c r="EZ97" s="129"/>
      <c r="FA97" s="129"/>
      <c r="FB97" s="129"/>
      <c r="FC97" s="129"/>
      <c r="FD97" s="129"/>
      <c r="FE97" s="129"/>
      <c r="FF97" s="129"/>
      <c r="FG97" s="129"/>
      <c r="FH97" s="129"/>
      <c r="FI97" s="129"/>
      <c r="FJ97" s="129"/>
      <c r="FK97" s="129"/>
      <c r="FL97" s="129"/>
    </row>
    <row r="98" spans="1:168" s="130" customFormat="1" x14ac:dyDescent="0.2">
      <c r="A98" s="103" t="s">
        <v>185</v>
      </c>
      <c r="B98" s="141" t="s">
        <v>186</v>
      </c>
      <c r="C98" s="126">
        <v>0</v>
      </c>
      <c r="D98" s="126">
        <v>0</v>
      </c>
      <c r="E98" s="127">
        <v>0</v>
      </c>
      <c r="F98" s="127">
        <v>0</v>
      </c>
      <c r="G98" s="129"/>
      <c r="H98" s="129"/>
      <c r="I98" s="129"/>
      <c r="J98" s="129"/>
      <c r="K98" s="129"/>
      <c r="L98" s="129"/>
      <c r="M98" s="129"/>
      <c r="N98" s="129"/>
      <c r="O98" s="129"/>
      <c r="P98" s="129"/>
      <c r="Q98" s="129"/>
      <c r="R98" s="129"/>
      <c r="S98" s="129"/>
      <c r="T98" s="129"/>
      <c r="U98" s="129"/>
      <c r="V98" s="129"/>
      <c r="W98" s="129"/>
      <c r="X98" s="129"/>
      <c r="Y98" s="129"/>
      <c r="Z98" s="129"/>
      <c r="AA98" s="129"/>
      <c r="AB98" s="129"/>
      <c r="AC98" s="129"/>
      <c r="AD98" s="129"/>
      <c r="AE98" s="129"/>
      <c r="AF98" s="129"/>
      <c r="AG98" s="129"/>
      <c r="AH98" s="129"/>
      <c r="AI98" s="129"/>
      <c r="AJ98" s="129"/>
      <c r="AK98" s="129"/>
      <c r="AL98" s="129"/>
      <c r="AM98" s="129"/>
      <c r="AN98" s="129"/>
      <c r="AO98" s="129"/>
      <c r="AP98" s="129"/>
      <c r="AQ98" s="129"/>
      <c r="AR98" s="129"/>
      <c r="AS98" s="129"/>
      <c r="AT98" s="129"/>
      <c r="AU98" s="129"/>
      <c r="AV98" s="129"/>
      <c r="AW98" s="129"/>
      <c r="AX98" s="129"/>
      <c r="AY98" s="129"/>
      <c r="AZ98" s="129"/>
      <c r="BA98" s="129"/>
      <c r="BB98" s="129"/>
      <c r="BC98" s="129"/>
      <c r="BD98" s="129"/>
      <c r="BE98" s="129"/>
      <c r="BF98" s="129"/>
      <c r="BG98" s="129"/>
      <c r="BH98" s="129"/>
      <c r="BI98" s="129"/>
      <c r="BJ98" s="129"/>
      <c r="BK98" s="129"/>
      <c r="BL98" s="128"/>
      <c r="BM98" s="128"/>
      <c r="BN98" s="128"/>
      <c r="BO98" s="129"/>
      <c r="BP98" s="129"/>
      <c r="BQ98" s="129"/>
      <c r="BR98" s="129"/>
      <c r="BS98" s="129"/>
      <c r="BT98" s="129"/>
      <c r="BU98" s="129"/>
      <c r="BV98" s="129"/>
      <c r="BW98" s="129"/>
      <c r="BX98" s="129"/>
      <c r="BY98" s="129"/>
      <c r="BZ98" s="129"/>
      <c r="CA98" s="129"/>
      <c r="CB98" s="129"/>
      <c r="CC98" s="129"/>
      <c r="CD98" s="129"/>
      <c r="CE98" s="129"/>
      <c r="CF98" s="128"/>
      <c r="CG98" s="129"/>
      <c r="CH98" s="129"/>
      <c r="CI98" s="129"/>
      <c r="CJ98" s="129"/>
      <c r="CK98" s="129"/>
      <c r="CL98" s="129"/>
      <c r="CM98" s="129"/>
      <c r="CN98" s="129"/>
      <c r="CO98" s="129"/>
      <c r="CP98" s="129"/>
      <c r="CQ98" s="129"/>
      <c r="CR98" s="129"/>
      <c r="CS98" s="129"/>
      <c r="CT98" s="129"/>
      <c r="CU98" s="129"/>
      <c r="CV98" s="129"/>
      <c r="CW98" s="129"/>
      <c r="CX98" s="129"/>
      <c r="CY98" s="129"/>
      <c r="CZ98" s="129"/>
      <c r="DA98" s="129"/>
      <c r="DB98" s="129"/>
      <c r="DC98" s="129"/>
      <c r="DD98" s="129"/>
      <c r="DE98" s="129"/>
      <c r="DF98" s="129"/>
      <c r="DG98" s="129"/>
      <c r="DH98" s="129"/>
      <c r="DI98" s="129"/>
      <c r="DJ98" s="129"/>
      <c r="DK98" s="129"/>
      <c r="DL98" s="129"/>
      <c r="DM98" s="129"/>
      <c r="DN98" s="129"/>
      <c r="DO98" s="129"/>
      <c r="DP98" s="129"/>
      <c r="DQ98" s="129"/>
      <c r="DR98" s="129"/>
      <c r="DS98" s="129"/>
      <c r="DT98" s="129"/>
      <c r="DU98" s="129"/>
      <c r="DV98" s="129"/>
      <c r="DW98" s="129"/>
      <c r="DX98" s="129"/>
      <c r="DY98" s="129"/>
      <c r="DZ98" s="129"/>
      <c r="EA98" s="129"/>
      <c r="EB98" s="129"/>
      <c r="EC98" s="129"/>
      <c r="ED98" s="129"/>
      <c r="EE98" s="129"/>
      <c r="EF98" s="129"/>
      <c r="EG98" s="129"/>
      <c r="EH98" s="129"/>
      <c r="EI98" s="129"/>
      <c r="EJ98" s="129"/>
      <c r="EK98" s="129"/>
      <c r="EL98" s="129"/>
      <c r="EM98" s="129"/>
      <c r="EN98" s="129"/>
      <c r="EO98" s="129"/>
      <c r="EP98" s="129"/>
      <c r="EQ98" s="129"/>
      <c r="ER98" s="129"/>
      <c r="ES98" s="129"/>
      <c r="ET98" s="129"/>
      <c r="EU98" s="129"/>
      <c r="EV98" s="129"/>
      <c r="EW98" s="129"/>
      <c r="EX98" s="129"/>
      <c r="EY98" s="129"/>
      <c r="EZ98" s="129"/>
      <c r="FA98" s="129"/>
      <c r="FB98" s="129"/>
      <c r="FC98" s="129"/>
      <c r="FD98" s="129"/>
      <c r="FE98" s="129"/>
      <c r="FF98" s="129"/>
      <c r="FG98" s="129"/>
      <c r="FH98" s="129"/>
      <c r="FI98" s="129"/>
      <c r="FJ98" s="129"/>
      <c r="FK98" s="129"/>
      <c r="FL98" s="129"/>
    </row>
    <row r="99" spans="1:168" s="136" customFormat="1" x14ac:dyDescent="0.2">
      <c r="A99" s="29" t="s">
        <v>187</v>
      </c>
      <c r="B99" s="27" t="s">
        <v>516</v>
      </c>
      <c r="C99" s="21">
        <f t="shared" ref="C99:F99" si="25">C100+C101</f>
        <v>0</v>
      </c>
      <c r="D99" s="21">
        <f t="shared" si="25"/>
        <v>0</v>
      </c>
      <c r="E99" s="21">
        <f t="shared" si="25"/>
        <v>0</v>
      </c>
      <c r="F99" s="21">
        <f t="shared" si="25"/>
        <v>0</v>
      </c>
      <c r="G99" s="135"/>
      <c r="H99" s="135"/>
      <c r="I99" s="135"/>
      <c r="J99" s="135"/>
      <c r="K99" s="135"/>
      <c r="L99" s="135"/>
      <c r="M99" s="135"/>
      <c r="N99" s="135"/>
      <c r="O99" s="135"/>
      <c r="P99" s="135"/>
      <c r="Q99" s="135"/>
      <c r="R99" s="135"/>
      <c r="S99" s="135"/>
      <c r="T99" s="135"/>
      <c r="U99" s="135"/>
      <c r="V99" s="135"/>
      <c r="W99" s="135"/>
      <c r="X99" s="135"/>
      <c r="Y99" s="135"/>
      <c r="Z99" s="135"/>
      <c r="AA99" s="135"/>
      <c r="AB99" s="135"/>
      <c r="AC99" s="135"/>
      <c r="AD99" s="135"/>
      <c r="AE99" s="135"/>
      <c r="AF99" s="135"/>
      <c r="AG99" s="135"/>
      <c r="AH99" s="135"/>
      <c r="AI99" s="135"/>
      <c r="AJ99" s="135"/>
      <c r="AK99" s="135"/>
      <c r="AL99" s="135"/>
      <c r="AM99" s="135"/>
      <c r="AN99" s="135"/>
      <c r="AO99" s="135"/>
      <c r="AP99" s="135"/>
      <c r="AQ99" s="135"/>
      <c r="AR99" s="135"/>
      <c r="AS99" s="135"/>
      <c r="AT99" s="135"/>
      <c r="AU99" s="135"/>
      <c r="AV99" s="135"/>
      <c r="AW99" s="135"/>
      <c r="AX99" s="135"/>
      <c r="AY99" s="135"/>
      <c r="AZ99" s="135"/>
      <c r="BA99" s="135"/>
      <c r="BB99" s="135"/>
      <c r="BC99" s="135"/>
      <c r="BD99" s="135"/>
      <c r="BE99" s="135"/>
      <c r="BF99" s="135"/>
      <c r="BG99" s="135"/>
      <c r="BH99" s="135"/>
      <c r="BI99" s="135"/>
      <c r="BJ99" s="135"/>
      <c r="BK99" s="135"/>
      <c r="BL99" s="134"/>
      <c r="BM99" s="134"/>
      <c r="BN99" s="134"/>
      <c r="BO99" s="135"/>
      <c r="BP99" s="135"/>
      <c r="BQ99" s="135"/>
      <c r="BR99" s="135"/>
      <c r="BS99" s="135"/>
      <c r="BT99" s="135"/>
      <c r="BU99" s="135"/>
      <c r="BV99" s="135"/>
      <c r="BW99" s="135"/>
      <c r="BX99" s="135"/>
      <c r="BY99" s="135"/>
      <c r="BZ99" s="135"/>
      <c r="CA99" s="135"/>
      <c r="CB99" s="135"/>
      <c r="CC99" s="135"/>
      <c r="CD99" s="135"/>
      <c r="CE99" s="135"/>
      <c r="CF99" s="134"/>
      <c r="CG99" s="135"/>
      <c r="CH99" s="135"/>
      <c r="CI99" s="135"/>
      <c r="CJ99" s="135"/>
      <c r="CK99" s="135"/>
      <c r="CL99" s="135"/>
      <c r="CM99" s="135"/>
      <c r="CN99" s="135"/>
      <c r="CO99" s="135"/>
      <c r="CP99" s="135"/>
      <c r="CQ99" s="135"/>
      <c r="CR99" s="135"/>
      <c r="CS99" s="135"/>
      <c r="CT99" s="135"/>
      <c r="CU99" s="135"/>
      <c r="CV99" s="135"/>
      <c r="CW99" s="135"/>
      <c r="CX99" s="135"/>
      <c r="CY99" s="135"/>
      <c r="CZ99" s="135"/>
      <c r="DA99" s="135"/>
      <c r="DB99" s="135"/>
      <c r="DC99" s="135"/>
      <c r="DD99" s="135"/>
      <c r="DE99" s="135"/>
      <c r="DF99" s="135"/>
      <c r="DG99" s="135"/>
      <c r="DH99" s="135"/>
      <c r="DI99" s="135"/>
      <c r="DJ99" s="135"/>
      <c r="DK99" s="135"/>
      <c r="DL99" s="135"/>
      <c r="DM99" s="135"/>
      <c r="DN99" s="135"/>
      <c r="DO99" s="135"/>
      <c r="DP99" s="135"/>
      <c r="DQ99" s="135"/>
      <c r="DR99" s="135"/>
      <c r="DS99" s="135"/>
      <c r="DT99" s="135"/>
      <c r="DU99" s="135"/>
      <c r="DV99" s="135"/>
      <c r="DW99" s="135"/>
      <c r="DX99" s="135"/>
      <c r="DY99" s="135"/>
      <c r="DZ99" s="135"/>
      <c r="EA99" s="135"/>
      <c r="EB99" s="135"/>
      <c r="EC99" s="135"/>
      <c r="ED99" s="135"/>
      <c r="EE99" s="135"/>
      <c r="EF99" s="135"/>
      <c r="EG99" s="135"/>
      <c r="EH99" s="135"/>
      <c r="EI99" s="135"/>
      <c r="EJ99" s="135"/>
      <c r="EK99" s="135"/>
      <c r="EL99" s="135"/>
      <c r="EM99" s="135"/>
      <c r="EN99" s="135"/>
      <c r="EO99" s="135"/>
      <c r="EP99" s="135"/>
      <c r="EQ99" s="135"/>
      <c r="ER99" s="135"/>
      <c r="ES99" s="135"/>
      <c r="ET99" s="135"/>
      <c r="EU99" s="135"/>
      <c r="EV99" s="135"/>
      <c r="EW99" s="135"/>
      <c r="EX99" s="135"/>
      <c r="EY99" s="135"/>
      <c r="EZ99" s="135"/>
      <c r="FA99" s="135"/>
      <c r="FB99" s="135"/>
      <c r="FC99" s="135"/>
      <c r="FD99" s="135"/>
      <c r="FE99" s="135"/>
      <c r="FF99" s="135"/>
      <c r="FG99" s="135"/>
      <c r="FH99" s="135"/>
      <c r="FI99" s="135"/>
      <c r="FJ99" s="135"/>
      <c r="FK99" s="135"/>
      <c r="FL99" s="135"/>
    </row>
    <row r="100" spans="1:168" s="130" customFormat="1" x14ac:dyDescent="0.2">
      <c r="A100" s="103" t="s">
        <v>188</v>
      </c>
      <c r="B100" s="141" t="s">
        <v>184</v>
      </c>
      <c r="C100" s="126">
        <v>0</v>
      </c>
      <c r="D100" s="126">
        <v>0</v>
      </c>
      <c r="E100" s="127">
        <v>0</v>
      </c>
      <c r="F100" s="127">
        <v>0</v>
      </c>
      <c r="G100" s="129"/>
      <c r="H100" s="129"/>
      <c r="I100" s="129"/>
      <c r="J100" s="129"/>
      <c r="K100" s="129"/>
      <c r="L100" s="129"/>
      <c r="M100" s="129"/>
      <c r="N100" s="129"/>
      <c r="O100" s="129"/>
      <c r="P100" s="129"/>
      <c r="Q100" s="129"/>
      <c r="R100" s="129"/>
      <c r="S100" s="129"/>
      <c r="T100" s="129"/>
      <c r="U100" s="129"/>
      <c r="V100" s="129"/>
      <c r="W100" s="129"/>
      <c r="X100" s="129"/>
      <c r="Y100" s="129"/>
      <c r="Z100" s="129"/>
      <c r="AA100" s="129"/>
      <c r="AB100" s="129"/>
      <c r="AC100" s="129"/>
      <c r="AD100" s="129"/>
      <c r="AE100" s="129"/>
      <c r="AF100" s="129"/>
      <c r="AG100" s="129"/>
      <c r="AH100" s="129"/>
      <c r="AI100" s="129"/>
      <c r="AJ100" s="129"/>
      <c r="AK100" s="129"/>
      <c r="AL100" s="129"/>
      <c r="AM100" s="129"/>
      <c r="AN100" s="129"/>
      <c r="AO100" s="129"/>
      <c r="AP100" s="129"/>
      <c r="AQ100" s="129"/>
      <c r="AR100" s="129"/>
      <c r="AS100" s="129"/>
      <c r="AT100" s="129"/>
      <c r="AU100" s="129"/>
      <c r="AV100" s="129"/>
      <c r="AW100" s="129"/>
      <c r="AX100" s="129"/>
      <c r="AY100" s="129"/>
      <c r="AZ100" s="129"/>
      <c r="BA100" s="129"/>
      <c r="BB100" s="129"/>
      <c r="BC100" s="129"/>
      <c r="BD100" s="129"/>
      <c r="BE100" s="129"/>
      <c r="BF100" s="129"/>
      <c r="BG100" s="129"/>
      <c r="BH100" s="129"/>
      <c r="BI100" s="129"/>
      <c r="BJ100" s="129"/>
      <c r="BK100" s="129"/>
      <c r="BL100" s="128"/>
      <c r="BM100" s="128"/>
      <c r="BN100" s="128"/>
      <c r="BO100" s="129"/>
      <c r="BP100" s="129"/>
      <c r="BQ100" s="129"/>
      <c r="BR100" s="129"/>
      <c r="BS100" s="129"/>
      <c r="BT100" s="129"/>
      <c r="BU100" s="129"/>
      <c r="BV100" s="129"/>
      <c r="BW100" s="129"/>
      <c r="BX100" s="129"/>
      <c r="BY100" s="129"/>
      <c r="BZ100" s="129"/>
      <c r="CA100" s="129"/>
      <c r="CB100" s="129"/>
      <c r="CC100" s="129"/>
      <c r="CD100" s="129"/>
      <c r="CE100" s="129"/>
      <c r="CF100" s="128"/>
      <c r="CG100" s="129"/>
      <c r="CH100" s="129"/>
      <c r="CI100" s="129"/>
      <c r="CJ100" s="129"/>
      <c r="CK100" s="129"/>
      <c r="CL100" s="129"/>
      <c r="CM100" s="129"/>
      <c r="CN100" s="129"/>
      <c r="CO100" s="129"/>
      <c r="CP100" s="129"/>
      <c r="CQ100" s="129"/>
      <c r="CR100" s="129"/>
      <c r="CS100" s="129"/>
      <c r="CT100" s="129"/>
      <c r="CU100" s="129"/>
      <c r="CV100" s="129"/>
      <c r="CW100" s="129"/>
      <c r="CX100" s="129"/>
      <c r="CY100" s="129"/>
      <c r="CZ100" s="129"/>
      <c r="DA100" s="129"/>
      <c r="DB100" s="129"/>
      <c r="DC100" s="129"/>
      <c r="DD100" s="129"/>
      <c r="DE100" s="129"/>
      <c r="DF100" s="129"/>
      <c r="DG100" s="129"/>
      <c r="DH100" s="129"/>
      <c r="DI100" s="129"/>
      <c r="DJ100" s="129"/>
      <c r="DK100" s="129"/>
      <c r="DL100" s="129"/>
      <c r="DM100" s="129"/>
      <c r="DN100" s="129"/>
      <c r="DO100" s="129"/>
      <c r="DP100" s="129"/>
      <c r="DQ100" s="129"/>
      <c r="DR100" s="129"/>
      <c r="DS100" s="129"/>
      <c r="DT100" s="129"/>
      <c r="DU100" s="129"/>
      <c r="DV100" s="129"/>
      <c r="DW100" s="129"/>
      <c r="DX100" s="129"/>
      <c r="DY100" s="129"/>
      <c r="DZ100" s="129"/>
      <c r="EA100" s="129"/>
      <c r="EB100" s="129"/>
      <c r="EC100" s="129"/>
      <c r="ED100" s="129"/>
      <c r="EE100" s="129"/>
      <c r="EF100" s="129"/>
      <c r="EG100" s="129"/>
      <c r="EH100" s="129"/>
      <c r="EI100" s="129"/>
      <c r="EJ100" s="129"/>
      <c r="EK100" s="129"/>
      <c r="EL100" s="129"/>
      <c r="EM100" s="129"/>
      <c r="EN100" s="129"/>
      <c r="EO100" s="129"/>
      <c r="EP100" s="129"/>
      <c r="EQ100" s="129"/>
      <c r="ER100" s="129"/>
      <c r="ES100" s="129"/>
      <c r="ET100" s="129"/>
      <c r="EU100" s="129"/>
      <c r="EV100" s="129"/>
      <c r="EW100" s="129"/>
      <c r="EX100" s="129"/>
      <c r="EY100" s="129"/>
      <c r="EZ100" s="129"/>
      <c r="FA100" s="129"/>
      <c r="FB100" s="129"/>
      <c r="FC100" s="129"/>
      <c r="FD100" s="129"/>
      <c r="FE100" s="129"/>
      <c r="FF100" s="129"/>
      <c r="FG100" s="129"/>
      <c r="FH100" s="129"/>
      <c r="FI100" s="129"/>
      <c r="FJ100" s="129"/>
      <c r="FK100" s="129"/>
      <c r="FL100" s="129"/>
    </row>
    <row r="101" spans="1:168" s="130" customFormat="1" x14ac:dyDescent="0.2">
      <c r="A101" s="103" t="s">
        <v>189</v>
      </c>
      <c r="B101" s="141" t="s">
        <v>186</v>
      </c>
      <c r="C101" s="126">
        <v>0</v>
      </c>
      <c r="D101" s="126">
        <v>0</v>
      </c>
      <c r="E101" s="127">
        <v>0</v>
      </c>
      <c r="F101" s="127">
        <v>0</v>
      </c>
      <c r="G101" s="129"/>
      <c r="H101" s="129"/>
      <c r="I101" s="129"/>
      <c r="J101" s="129"/>
      <c r="K101" s="129"/>
      <c r="L101" s="129"/>
      <c r="M101" s="129"/>
      <c r="N101" s="129"/>
      <c r="O101" s="129"/>
      <c r="P101" s="129"/>
      <c r="Q101" s="129"/>
      <c r="R101" s="129"/>
      <c r="S101" s="129"/>
      <c r="T101" s="129"/>
      <c r="U101" s="129"/>
      <c r="V101" s="129"/>
      <c r="W101" s="129"/>
      <c r="X101" s="129"/>
      <c r="Y101" s="129"/>
      <c r="Z101" s="129"/>
      <c r="AA101" s="129"/>
      <c r="AB101" s="129"/>
      <c r="AC101" s="129"/>
      <c r="AD101" s="129"/>
      <c r="AE101" s="129"/>
      <c r="AF101" s="129"/>
      <c r="AG101" s="129"/>
      <c r="AH101" s="129"/>
      <c r="AI101" s="129"/>
      <c r="AJ101" s="129"/>
      <c r="AK101" s="129"/>
      <c r="AL101" s="129"/>
      <c r="AM101" s="129"/>
      <c r="AN101" s="129"/>
      <c r="AO101" s="129"/>
      <c r="AP101" s="129"/>
      <c r="AQ101" s="129"/>
      <c r="AR101" s="129"/>
      <c r="AS101" s="129"/>
      <c r="AT101" s="129"/>
      <c r="AU101" s="129"/>
      <c r="AV101" s="129"/>
      <c r="AW101" s="129"/>
      <c r="AX101" s="129"/>
      <c r="AY101" s="129"/>
      <c r="AZ101" s="129"/>
      <c r="BA101" s="129"/>
      <c r="BB101" s="129"/>
      <c r="BC101" s="129"/>
      <c r="BD101" s="129"/>
      <c r="BE101" s="129"/>
      <c r="BF101" s="129"/>
      <c r="BG101" s="129"/>
      <c r="BH101" s="129"/>
      <c r="BI101" s="129"/>
      <c r="BJ101" s="129"/>
      <c r="BK101" s="129"/>
      <c r="BL101" s="128"/>
      <c r="BM101" s="128"/>
      <c r="BN101" s="128"/>
      <c r="BO101" s="129"/>
      <c r="BP101" s="129"/>
      <c r="BQ101" s="129"/>
      <c r="BR101" s="129"/>
      <c r="BS101" s="129"/>
      <c r="BT101" s="129"/>
      <c r="BU101" s="129"/>
      <c r="BV101" s="129"/>
      <c r="BW101" s="129"/>
      <c r="BX101" s="129"/>
      <c r="BY101" s="129"/>
      <c r="BZ101" s="129"/>
      <c r="CA101" s="129"/>
      <c r="CB101" s="129"/>
      <c r="CC101" s="129"/>
      <c r="CD101" s="129"/>
      <c r="CE101" s="129"/>
      <c r="CF101" s="128"/>
      <c r="CG101" s="129"/>
      <c r="CH101" s="129"/>
      <c r="CI101" s="129"/>
      <c r="CJ101" s="129"/>
      <c r="CK101" s="129"/>
      <c r="CL101" s="129"/>
      <c r="CM101" s="129"/>
      <c r="CN101" s="129"/>
      <c r="CO101" s="129"/>
      <c r="CP101" s="129"/>
      <c r="CQ101" s="129"/>
      <c r="CR101" s="129"/>
      <c r="CS101" s="129"/>
      <c r="CT101" s="129"/>
      <c r="CU101" s="129"/>
      <c r="CV101" s="129"/>
      <c r="CW101" s="129"/>
      <c r="CX101" s="129"/>
      <c r="CY101" s="129"/>
      <c r="CZ101" s="129"/>
      <c r="DA101" s="129"/>
      <c r="DB101" s="129"/>
      <c r="DC101" s="129"/>
      <c r="DD101" s="129"/>
      <c r="DE101" s="129"/>
      <c r="DF101" s="129"/>
      <c r="DG101" s="129"/>
      <c r="DH101" s="129"/>
      <c r="DI101" s="129"/>
      <c r="DJ101" s="129"/>
      <c r="DK101" s="129"/>
      <c r="DL101" s="129"/>
      <c r="DM101" s="129"/>
      <c r="DN101" s="129"/>
      <c r="DO101" s="129"/>
      <c r="DP101" s="129"/>
      <c r="DQ101" s="129"/>
      <c r="DR101" s="129"/>
      <c r="DS101" s="129"/>
      <c r="DT101" s="129"/>
      <c r="DU101" s="129"/>
      <c r="DV101" s="129"/>
      <c r="DW101" s="129"/>
      <c r="DX101" s="129"/>
      <c r="DY101" s="129"/>
      <c r="DZ101" s="129"/>
      <c r="EA101" s="129"/>
      <c r="EB101" s="129"/>
      <c r="EC101" s="129"/>
      <c r="ED101" s="129"/>
      <c r="EE101" s="129"/>
      <c r="EF101" s="129"/>
      <c r="EG101" s="129"/>
      <c r="EH101" s="129"/>
      <c r="EI101" s="129"/>
      <c r="EJ101" s="129"/>
      <c r="EK101" s="129"/>
      <c r="EL101" s="129"/>
      <c r="EM101" s="129"/>
      <c r="EN101" s="129"/>
      <c r="EO101" s="129"/>
      <c r="EP101" s="129"/>
      <c r="EQ101" s="129"/>
      <c r="ER101" s="129"/>
      <c r="ES101" s="129"/>
      <c r="ET101" s="129"/>
      <c r="EU101" s="129"/>
      <c r="EV101" s="129"/>
      <c r="EW101" s="129"/>
      <c r="EX101" s="129"/>
      <c r="EY101" s="129"/>
      <c r="EZ101" s="129"/>
      <c r="FA101" s="129"/>
      <c r="FB101" s="129"/>
      <c r="FC101" s="129"/>
      <c r="FD101" s="129"/>
      <c r="FE101" s="129"/>
      <c r="FF101" s="129"/>
      <c r="FG101" s="129"/>
      <c r="FH101" s="129"/>
      <c r="FI101" s="129"/>
      <c r="FJ101" s="129"/>
      <c r="FK101" s="129"/>
      <c r="FL101" s="129"/>
    </row>
    <row r="102" spans="1:168" ht="25.5" x14ac:dyDescent="0.2">
      <c r="A102" s="28" t="s">
        <v>190</v>
      </c>
      <c r="B102" s="29" t="s">
        <v>191</v>
      </c>
      <c r="C102" s="21">
        <f t="shared" ref="C102:F102" si="26">C103+C106</f>
        <v>0</v>
      </c>
      <c r="D102" s="21">
        <f t="shared" si="26"/>
        <v>0</v>
      </c>
      <c r="E102" s="21">
        <f t="shared" si="26"/>
        <v>0</v>
      </c>
      <c r="F102" s="21">
        <f t="shared" si="26"/>
        <v>0</v>
      </c>
      <c r="BL102" s="26"/>
      <c r="BM102" s="26"/>
      <c r="BN102" s="26"/>
      <c r="CF102" s="26"/>
    </row>
    <row r="103" spans="1:168" ht="38.25" x14ac:dyDescent="0.2">
      <c r="A103" s="19" t="s">
        <v>192</v>
      </c>
      <c r="B103" s="29" t="s">
        <v>172</v>
      </c>
      <c r="C103" s="21">
        <f t="shared" ref="C103:F103" si="27">C104+C105</f>
        <v>0</v>
      </c>
      <c r="D103" s="21">
        <f t="shared" si="27"/>
        <v>0</v>
      </c>
      <c r="E103" s="21">
        <f t="shared" si="27"/>
        <v>0</v>
      </c>
      <c r="F103" s="21">
        <f t="shared" si="27"/>
        <v>0</v>
      </c>
      <c r="BL103" s="26"/>
      <c r="BM103" s="26"/>
      <c r="BN103" s="26"/>
      <c r="CF103" s="26"/>
    </row>
    <row r="104" spans="1:168" s="130" customFormat="1" x14ac:dyDescent="0.2">
      <c r="A104" s="103" t="s">
        <v>193</v>
      </c>
      <c r="B104" s="103" t="s">
        <v>194</v>
      </c>
      <c r="C104" s="126">
        <v>0</v>
      </c>
      <c r="D104" s="126">
        <v>0</v>
      </c>
      <c r="E104" s="126">
        <v>0</v>
      </c>
      <c r="F104" s="126">
        <v>0</v>
      </c>
      <c r="G104" s="129"/>
      <c r="H104" s="129"/>
      <c r="I104" s="129"/>
      <c r="J104" s="129"/>
      <c r="K104" s="129"/>
      <c r="L104" s="129"/>
      <c r="M104" s="129"/>
      <c r="N104" s="129"/>
      <c r="O104" s="129"/>
      <c r="P104" s="129"/>
      <c r="Q104" s="129"/>
      <c r="R104" s="129"/>
      <c r="S104" s="129"/>
      <c r="T104" s="129"/>
      <c r="U104" s="129"/>
      <c r="V104" s="129"/>
      <c r="W104" s="129"/>
      <c r="X104" s="129"/>
      <c r="Y104" s="129"/>
      <c r="Z104" s="129"/>
      <c r="AA104" s="129"/>
      <c r="AB104" s="129"/>
      <c r="AC104" s="129"/>
      <c r="AD104" s="129"/>
      <c r="AE104" s="129"/>
      <c r="AF104" s="129"/>
      <c r="AG104" s="129"/>
      <c r="AH104" s="129"/>
      <c r="AI104" s="129"/>
      <c r="AJ104" s="129"/>
      <c r="AK104" s="129"/>
      <c r="AL104" s="129"/>
      <c r="AM104" s="129"/>
      <c r="AN104" s="129"/>
      <c r="AO104" s="129"/>
      <c r="AP104" s="129"/>
      <c r="AQ104" s="129"/>
      <c r="AR104" s="129"/>
      <c r="AS104" s="129"/>
      <c r="AT104" s="129"/>
      <c r="AU104" s="129"/>
      <c r="AV104" s="129"/>
      <c r="AW104" s="129"/>
      <c r="AX104" s="129"/>
      <c r="AY104" s="129"/>
      <c r="AZ104" s="129"/>
      <c r="BA104" s="129"/>
      <c r="BB104" s="129"/>
      <c r="BC104" s="129"/>
      <c r="BD104" s="129"/>
      <c r="BE104" s="129"/>
      <c r="BF104" s="129"/>
      <c r="BG104" s="129"/>
      <c r="BH104" s="129"/>
      <c r="BI104" s="129"/>
      <c r="BJ104" s="129"/>
      <c r="BK104" s="129"/>
      <c r="BL104" s="128"/>
      <c r="BM104" s="128"/>
      <c r="BN104" s="128"/>
      <c r="BO104" s="129"/>
      <c r="BP104" s="129"/>
      <c r="BQ104" s="129"/>
      <c r="BR104" s="129"/>
      <c r="BS104" s="129"/>
      <c r="BT104" s="129"/>
      <c r="BU104" s="129"/>
      <c r="BV104" s="129"/>
      <c r="BW104" s="129"/>
      <c r="BX104" s="129"/>
      <c r="BY104" s="129"/>
      <c r="BZ104" s="129"/>
      <c r="CA104" s="129"/>
      <c r="CB104" s="129"/>
      <c r="CC104" s="129"/>
      <c r="CD104" s="129"/>
      <c r="CE104" s="129"/>
      <c r="CF104" s="128"/>
      <c r="CG104" s="129"/>
      <c r="CH104" s="129"/>
      <c r="CI104" s="129"/>
      <c r="CJ104" s="129"/>
      <c r="CK104" s="129"/>
      <c r="CL104" s="129"/>
      <c r="CM104" s="129"/>
      <c r="CN104" s="129"/>
      <c r="CO104" s="129"/>
      <c r="CP104" s="129"/>
      <c r="CQ104" s="129"/>
      <c r="CR104" s="129"/>
      <c r="CS104" s="129"/>
      <c r="CT104" s="129"/>
      <c r="CU104" s="129"/>
      <c r="CV104" s="129"/>
      <c r="CW104" s="129"/>
      <c r="CX104" s="129"/>
      <c r="CY104" s="129"/>
      <c r="CZ104" s="129"/>
      <c r="DA104" s="129"/>
      <c r="DB104" s="129"/>
      <c r="DC104" s="129"/>
      <c r="DD104" s="129"/>
      <c r="DE104" s="129"/>
      <c r="DF104" s="129"/>
      <c r="DG104" s="129"/>
      <c r="DH104" s="129"/>
      <c r="DI104" s="129"/>
      <c r="DJ104" s="129"/>
      <c r="DK104" s="129"/>
      <c r="DL104" s="129"/>
      <c r="DM104" s="129"/>
      <c r="DN104" s="129"/>
      <c r="DO104" s="129"/>
      <c r="DP104" s="129"/>
      <c r="DQ104" s="129"/>
      <c r="DR104" s="129"/>
      <c r="DS104" s="129"/>
      <c r="DT104" s="129"/>
      <c r="DU104" s="129"/>
      <c r="DV104" s="129"/>
      <c r="DW104" s="129"/>
      <c r="DX104" s="129"/>
      <c r="DY104" s="129"/>
      <c r="DZ104" s="129"/>
      <c r="EA104" s="129"/>
      <c r="EB104" s="129"/>
      <c r="EC104" s="129"/>
      <c r="ED104" s="129"/>
      <c r="EE104" s="129"/>
      <c r="EF104" s="129"/>
      <c r="EG104" s="129"/>
      <c r="EH104" s="129"/>
      <c r="EI104" s="129"/>
      <c r="EJ104" s="129"/>
      <c r="EK104" s="129"/>
      <c r="EL104" s="129"/>
      <c r="EM104" s="129"/>
      <c r="EN104" s="129"/>
      <c r="EO104" s="129"/>
      <c r="EP104" s="129"/>
      <c r="EQ104" s="129"/>
      <c r="ER104" s="129"/>
      <c r="ES104" s="129"/>
      <c r="ET104" s="129"/>
      <c r="EU104" s="129"/>
      <c r="EV104" s="129"/>
      <c r="EW104" s="129"/>
      <c r="EX104" s="129"/>
      <c r="EY104" s="129"/>
      <c r="EZ104" s="129"/>
      <c r="FA104" s="129"/>
      <c r="FB104" s="129"/>
      <c r="FC104" s="129"/>
      <c r="FD104" s="129"/>
      <c r="FE104" s="129"/>
      <c r="FF104" s="129"/>
      <c r="FG104" s="129"/>
      <c r="FH104" s="129"/>
      <c r="FI104" s="129"/>
      <c r="FJ104" s="129"/>
      <c r="FK104" s="129"/>
      <c r="FL104" s="129"/>
    </row>
    <row r="105" spans="1:168" s="130" customFormat="1" ht="26.25" customHeight="1" x14ac:dyDescent="0.2">
      <c r="A105" s="103" t="s">
        <v>195</v>
      </c>
      <c r="B105" s="103" t="s">
        <v>196</v>
      </c>
      <c r="C105" s="126">
        <v>0</v>
      </c>
      <c r="D105" s="126">
        <v>0</v>
      </c>
      <c r="E105" s="126">
        <v>0</v>
      </c>
      <c r="F105" s="126">
        <v>0</v>
      </c>
      <c r="G105" s="129"/>
      <c r="H105" s="129"/>
      <c r="I105" s="129"/>
      <c r="J105" s="129"/>
      <c r="K105" s="129"/>
      <c r="L105" s="129"/>
      <c r="M105" s="129"/>
      <c r="N105" s="129"/>
      <c r="O105" s="129"/>
      <c r="P105" s="129"/>
      <c r="Q105" s="129"/>
      <c r="R105" s="129"/>
      <c r="S105" s="129"/>
      <c r="T105" s="129"/>
      <c r="U105" s="129"/>
      <c r="V105" s="129"/>
      <c r="W105" s="129"/>
      <c r="X105" s="129"/>
      <c r="Y105" s="129"/>
      <c r="Z105" s="129"/>
      <c r="AA105" s="129"/>
      <c r="AB105" s="129"/>
      <c r="AC105" s="129"/>
      <c r="AD105" s="129"/>
      <c r="AE105" s="129"/>
      <c r="AF105" s="129"/>
      <c r="AG105" s="129"/>
      <c r="AH105" s="129"/>
      <c r="AI105" s="129"/>
      <c r="AJ105" s="129"/>
      <c r="AK105" s="129"/>
      <c r="AL105" s="129"/>
      <c r="AM105" s="129"/>
      <c r="AN105" s="129"/>
      <c r="AO105" s="129"/>
      <c r="AP105" s="129"/>
      <c r="AQ105" s="129"/>
      <c r="AR105" s="129"/>
      <c r="AS105" s="129"/>
      <c r="AT105" s="129"/>
      <c r="AU105" s="129"/>
      <c r="AV105" s="129"/>
      <c r="AW105" s="129"/>
      <c r="AX105" s="129"/>
      <c r="AY105" s="129"/>
      <c r="AZ105" s="129"/>
      <c r="BA105" s="129"/>
      <c r="BB105" s="129"/>
      <c r="BC105" s="129"/>
      <c r="BD105" s="129"/>
      <c r="BE105" s="129"/>
      <c r="BF105" s="129"/>
      <c r="BG105" s="129"/>
      <c r="BH105" s="129"/>
      <c r="BI105" s="129"/>
      <c r="BJ105" s="129"/>
      <c r="BK105" s="129"/>
      <c r="BL105" s="128"/>
      <c r="BM105" s="128"/>
      <c r="BN105" s="128"/>
      <c r="BO105" s="129"/>
      <c r="BP105" s="129"/>
      <c r="BQ105" s="129"/>
      <c r="BR105" s="129"/>
      <c r="BS105" s="129"/>
      <c r="BT105" s="129"/>
      <c r="BU105" s="129"/>
      <c r="BV105" s="129"/>
      <c r="BW105" s="129"/>
      <c r="BX105" s="129"/>
      <c r="BY105" s="129"/>
      <c r="BZ105" s="129"/>
      <c r="CA105" s="129"/>
      <c r="CB105" s="129"/>
      <c r="CC105" s="129"/>
      <c r="CD105" s="129"/>
      <c r="CE105" s="129"/>
      <c r="CF105" s="128"/>
      <c r="CG105" s="129"/>
      <c r="CH105" s="129"/>
      <c r="CI105" s="129"/>
      <c r="CJ105" s="129"/>
      <c r="CK105" s="129"/>
      <c r="CL105" s="129"/>
      <c r="CM105" s="129"/>
      <c r="CN105" s="129"/>
      <c r="CO105" s="129"/>
      <c r="CP105" s="129"/>
      <c r="CQ105" s="129"/>
      <c r="CR105" s="129"/>
      <c r="CS105" s="129"/>
      <c r="CT105" s="129"/>
      <c r="CU105" s="129"/>
      <c r="CV105" s="129"/>
      <c r="CW105" s="129"/>
      <c r="CX105" s="129"/>
      <c r="CY105" s="129"/>
      <c r="CZ105" s="129"/>
      <c r="DA105" s="129"/>
      <c r="DB105" s="129"/>
      <c r="DC105" s="129"/>
      <c r="DD105" s="129"/>
      <c r="DE105" s="129"/>
      <c r="DF105" s="129"/>
      <c r="DG105" s="129"/>
      <c r="DH105" s="129"/>
      <c r="DI105" s="129"/>
      <c r="DJ105" s="129"/>
      <c r="DK105" s="129"/>
      <c r="DL105" s="129"/>
      <c r="DM105" s="129"/>
      <c r="DN105" s="129"/>
      <c r="DO105" s="129"/>
      <c r="DP105" s="129"/>
      <c r="DQ105" s="129"/>
      <c r="DR105" s="129"/>
      <c r="DS105" s="129"/>
      <c r="DT105" s="129"/>
      <c r="DU105" s="129"/>
      <c r="DV105" s="129"/>
      <c r="DW105" s="129"/>
      <c r="DX105" s="129"/>
      <c r="DY105" s="129"/>
      <c r="DZ105" s="129"/>
      <c r="EA105" s="129"/>
      <c r="EB105" s="129"/>
      <c r="EC105" s="129"/>
      <c r="ED105" s="129"/>
      <c r="EE105" s="129"/>
      <c r="EF105" s="129"/>
      <c r="EG105" s="129"/>
      <c r="EH105" s="129"/>
      <c r="EI105" s="129"/>
      <c r="EJ105" s="129"/>
      <c r="EK105" s="129"/>
      <c r="EL105" s="129"/>
      <c r="EM105" s="129"/>
      <c r="EN105" s="129"/>
      <c r="EO105" s="129"/>
      <c r="EP105" s="129"/>
      <c r="EQ105" s="129"/>
      <c r="ER105" s="129"/>
      <c r="ES105" s="129"/>
      <c r="ET105" s="129"/>
      <c r="EU105" s="129"/>
      <c r="EV105" s="129"/>
      <c r="EW105" s="129"/>
      <c r="EX105" s="129"/>
      <c r="EY105" s="129"/>
      <c r="EZ105" s="129"/>
      <c r="FA105" s="129"/>
      <c r="FB105" s="129"/>
      <c r="FC105" s="129"/>
      <c r="FD105" s="129"/>
      <c r="FE105" s="129"/>
      <c r="FF105" s="129"/>
      <c r="FG105" s="129"/>
      <c r="FH105" s="129"/>
      <c r="FI105" s="129"/>
      <c r="FJ105" s="129"/>
      <c r="FK105" s="129"/>
      <c r="FL105" s="129"/>
    </row>
    <row r="106" spans="1:168" x14ac:dyDescent="0.2">
      <c r="A106" s="32"/>
      <c r="B106" s="30" t="s">
        <v>197</v>
      </c>
      <c r="C106" s="21">
        <f t="shared" ref="C106:F108" si="28">C107</f>
        <v>0</v>
      </c>
      <c r="D106" s="21">
        <f t="shared" si="28"/>
        <v>0</v>
      </c>
      <c r="E106" s="21">
        <f t="shared" si="28"/>
        <v>0</v>
      </c>
      <c r="F106" s="21">
        <f t="shared" si="28"/>
        <v>0</v>
      </c>
      <c r="BL106" s="26"/>
      <c r="BM106" s="26"/>
      <c r="BN106" s="26"/>
      <c r="CF106" s="26"/>
    </row>
    <row r="107" spans="1:168" x14ac:dyDescent="0.2">
      <c r="A107" s="19" t="s">
        <v>198</v>
      </c>
      <c r="B107" s="30" t="s">
        <v>199</v>
      </c>
      <c r="C107" s="21">
        <f t="shared" si="28"/>
        <v>0</v>
      </c>
      <c r="D107" s="21">
        <f t="shared" si="28"/>
        <v>0</v>
      </c>
      <c r="E107" s="21">
        <f t="shared" si="28"/>
        <v>0</v>
      </c>
      <c r="F107" s="21">
        <f t="shared" si="28"/>
        <v>0</v>
      </c>
      <c r="BL107" s="26"/>
      <c r="BM107" s="26"/>
      <c r="BN107" s="26"/>
      <c r="CF107" s="26"/>
    </row>
    <row r="108" spans="1:168" ht="25.5" x14ac:dyDescent="0.2">
      <c r="A108" s="19" t="s">
        <v>200</v>
      </c>
      <c r="B108" s="30" t="s">
        <v>201</v>
      </c>
      <c r="C108" s="21">
        <f t="shared" si="28"/>
        <v>0</v>
      </c>
      <c r="D108" s="21">
        <f t="shared" si="28"/>
        <v>0</v>
      </c>
      <c r="E108" s="21">
        <f t="shared" si="28"/>
        <v>0</v>
      </c>
      <c r="F108" s="21">
        <f t="shared" si="28"/>
        <v>0</v>
      </c>
      <c r="BL108" s="26"/>
      <c r="BM108" s="26"/>
      <c r="BN108" s="26"/>
      <c r="CF108" s="26"/>
    </row>
    <row r="109" spans="1:168" x14ac:dyDescent="0.2">
      <c r="A109" s="19" t="s">
        <v>202</v>
      </c>
      <c r="B109" s="31" t="s">
        <v>203</v>
      </c>
      <c r="C109" s="18"/>
      <c r="D109" s="18"/>
      <c r="E109" s="20"/>
      <c r="F109" s="21"/>
      <c r="CF109" s="26"/>
    </row>
    <row r="110" spans="1:168" ht="12" customHeight="1" x14ac:dyDescent="0.2">
      <c r="A110" s="29" t="s">
        <v>204</v>
      </c>
      <c r="B110" s="29" t="s">
        <v>205</v>
      </c>
      <c r="C110" s="21">
        <f t="shared" ref="C110:F110" si="29">C111</f>
        <v>0</v>
      </c>
      <c r="D110" s="21">
        <f t="shared" si="29"/>
        <v>0</v>
      </c>
      <c r="E110" s="21">
        <f t="shared" si="29"/>
        <v>-1887522</v>
      </c>
      <c r="F110" s="21">
        <f t="shared" si="29"/>
        <v>-1133212</v>
      </c>
      <c r="CF110" s="26"/>
    </row>
    <row r="111" spans="1:168" ht="25.5" x14ac:dyDescent="0.2">
      <c r="A111" s="19" t="s">
        <v>206</v>
      </c>
      <c r="B111" s="19" t="s">
        <v>207</v>
      </c>
      <c r="C111" s="126">
        <v>0</v>
      </c>
      <c r="D111" s="126">
        <v>0</v>
      </c>
      <c r="E111" s="127">
        <v>-1887522</v>
      </c>
      <c r="F111" s="127">
        <v>-1133212</v>
      </c>
      <c r="CF111" s="26"/>
    </row>
    <row r="112" spans="1:168" x14ac:dyDescent="0.2">
      <c r="CF112" s="26"/>
    </row>
    <row r="113" spans="2:84" x14ac:dyDescent="0.2">
      <c r="B113" s="136" t="s">
        <v>523</v>
      </c>
      <c r="D113" s="153" t="s">
        <v>524</v>
      </c>
      <c r="E113" s="154"/>
      <c r="CF113" s="26"/>
    </row>
    <row r="114" spans="2:84" x14ac:dyDescent="0.2">
      <c r="B114" s="136"/>
      <c r="D114" s="153"/>
      <c r="E114" s="154"/>
      <c r="CF114" s="26"/>
    </row>
    <row r="115" spans="2:84" x14ac:dyDescent="0.2">
      <c r="E115" s="154"/>
      <c r="CF115" s="26"/>
    </row>
    <row r="116" spans="2:84" x14ac:dyDescent="0.2">
      <c r="CF116" s="26"/>
    </row>
    <row r="117" spans="2:84" x14ac:dyDescent="0.2">
      <c r="CF117" s="26"/>
    </row>
    <row r="118" spans="2:84" x14ac:dyDescent="0.2">
      <c r="CF118" s="26"/>
    </row>
    <row r="119" spans="2:84" x14ac:dyDescent="0.2">
      <c r="CF119" s="26"/>
    </row>
    <row r="120" spans="2:84" x14ac:dyDescent="0.2">
      <c r="CF120" s="26"/>
    </row>
    <row r="121" spans="2:84" x14ac:dyDescent="0.2">
      <c r="CF121" s="26"/>
    </row>
    <row r="122" spans="2:84" x14ac:dyDescent="0.2">
      <c r="CF122" s="26"/>
    </row>
    <row r="123" spans="2:84" x14ac:dyDescent="0.2">
      <c r="CF123" s="26"/>
    </row>
    <row r="124" spans="2:84" x14ac:dyDescent="0.2">
      <c r="CF124" s="26"/>
    </row>
    <row r="125" spans="2:84" x14ac:dyDescent="0.2">
      <c r="CF125" s="26"/>
    </row>
    <row r="126" spans="2:84" x14ac:dyDescent="0.2">
      <c r="CF126" s="26"/>
    </row>
    <row r="127" spans="2:84" x14ac:dyDescent="0.2">
      <c r="CF127" s="26"/>
    </row>
    <row r="128" spans="2:84" x14ac:dyDescent="0.2">
      <c r="CF128" s="26"/>
    </row>
    <row r="129" spans="84:84" x14ac:dyDescent="0.2">
      <c r="CF129" s="26"/>
    </row>
    <row r="130" spans="84:84" x14ac:dyDescent="0.2">
      <c r="CF130" s="26"/>
    </row>
    <row r="131" spans="84:84" x14ac:dyDescent="0.2">
      <c r="CF131" s="26"/>
    </row>
    <row r="132" spans="84:84" x14ac:dyDescent="0.2">
      <c r="CF132" s="26"/>
    </row>
    <row r="133" spans="84:84" x14ac:dyDescent="0.2">
      <c r="CF133" s="26"/>
    </row>
    <row r="134" spans="84:84" x14ac:dyDescent="0.2">
      <c r="CF134" s="26"/>
    </row>
    <row r="135" spans="84:84" x14ac:dyDescent="0.2">
      <c r="CF135" s="26"/>
    </row>
    <row r="136" spans="84:84" x14ac:dyDescent="0.2">
      <c r="CF136" s="26"/>
    </row>
    <row r="137" spans="84:84" x14ac:dyDescent="0.2">
      <c r="CF137" s="26"/>
    </row>
    <row r="138" spans="84:84" x14ac:dyDescent="0.2">
      <c r="CF138" s="26"/>
    </row>
    <row r="139" spans="84:84" x14ac:dyDescent="0.2">
      <c r="CF139" s="26"/>
    </row>
    <row r="140" spans="84:84" x14ac:dyDescent="0.2">
      <c r="CF140" s="26"/>
    </row>
    <row r="141" spans="84:84" x14ac:dyDescent="0.2">
      <c r="CF141" s="26"/>
    </row>
    <row r="142" spans="84:84" x14ac:dyDescent="0.2">
      <c r="CF142" s="26"/>
    </row>
    <row r="143" spans="84:84" x14ac:dyDescent="0.2">
      <c r="CF143" s="26"/>
    </row>
    <row r="144" spans="84:84" x14ac:dyDescent="0.2">
      <c r="CF144" s="26"/>
    </row>
    <row r="145" spans="1:84" s="6" customFormat="1" x14ac:dyDescent="0.2">
      <c r="A145" s="33"/>
      <c r="B145" s="11"/>
      <c r="C145" s="34"/>
      <c r="D145" s="34"/>
      <c r="E145" s="11"/>
      <c r="F145" s="11"/>
      <c r="CF145" s="26"/>
    </row>
    <row r="146" spans="1:84" s="6" customFormat="1" x14ac:dyDescent="0.2">
      <c r="A146" s="33"/>
      <c r="B146" s="11"/>
      <c r="C146" s="34"/>
      <c r="D146" s="34"/>
      <c r="E146" s="11"/>
      <c r="F146" s="11"/>
      <c r="CF146" s="26"/>
    </row>
    <row r="147" spans="1:84" s="6" customFormat="1" x14ac:dyDescent="0.2">
      <c r="A147" s="33"/>
      <c r="B147" s="11"/>
      <c r="C147" s="34"/>
      <c r="D147" s="34"/>
      <c r="E147" s="11"/>
      <c r="F147" s="11"/>
      <c r="CF147" s="26"/>
    </row>
    <row r="148" spans="1:84" s="6" customFormat="1" x14ac:dyDescent="0.2">
      <c r="A148" s="33"/>
      <c r="B148" s="11"/>
      <c r="C148" s="34"/>
      <c r="D148" s="34"/>
      <c r="E148" s="11"/>
      <c r="F148" s="11"/>
      <c r="CF148" s="26"/>
    </row>
    <row r="149" spans="1:84" s="6" customFormat="1" x14ac:dyDescent="0.2">
      <c r="A149" s="33"/>
      <c r="B149" s="11"/>
      <c r="C149" s="34"/>
      <c r="D149" s="34"/>
      <c r="E149" s="11"/>
      <c r="F149" s="11"/>
      <c r="CF149" s="26"/>
    </row>
    <row r="150" spans="1:84" s="6" customFormat="1" x14ac:dyDescent="0.2">
      <c r="A150" s="33"/>
      <c r="B150" s="11"/>
      <c r="C150" s="34"/>
      <c r="D150" s="34"/>
      <c r="E150" s="11"/>
      <c r="F150" s="11"/>
      <c r="CF150" s="26"/>
    </row>
    <row r="151" spans="1:84" s="6" customFormat="1" x14ac:dyDescent="0.2">
      <c r="A151" s="33"/>
      <c r="B151" s="11"/>
      <c r="C151" s="34"/>
      <c r="D151" s="34"/>
      <c r="E151" s="11"/>
      <c r="F151" s="11"/>
      <c r="CF151" s="26"/>
    </row>
    <row r="152" spans="1:84" s="6" customFormat="1" x14ac:dyDescent="0.2">
      <c r="A152" s="33"/>
      <c r="B152" s="11"/>
      <c r="C152" s="34"/>
      <c r="D152" s="34"/>
      <c r="E152" s="11"/>
      <c r="F152" s="11"/>
      <c r="CF152" s="26"/>
    </row>
    <row r="153" spans="1:84" s="6" customFormat="1" x14ac:dyDescent="0.2">
      <c r="A153" s="33"/>
      <c r="B153" s="11"/>
      <c r="C153" s="34"/>
      <c r="D153" s="34"/>
      <c r="E153" s="11"/>
      <c r="F153" s="11"/>
      <c r="CF153" s="26"/>
    </row>
    <row r="154" spans="1:84" s="6" customFormat="1" x14ac:dyDescent="0.2">
      <c r="A154" s="33"/>
      <c r="B154" s="11"/>
      <c r="C154" s="34"/>
      <c r="D154" s="34"/>
      <c r="E154" s="11"/>
      <c r="F154" s="11"/>
      <c r="CF154" s="26"/>
    </row>
    <row r="155" spans="1:84" s="6" customFormat="1" x14ac:dyDescent="0.2">
      <c r="A155" s="33"/>
      <c r="B155" s="11"/>
      <c r="C155" s="34"/>
      <c r="D155" s="34"/>
      <c r="E155" s="11"/>
      <c r="F155" s="11"/>
      <c r="CF155" s="26"/>
    </row>
    <row r="156" spans="1:84" s="6" customFormat="1" x14ac:dyDescent="0.2">
      <c r="A156" s="33"/>
      <c r="B156" s="11"/>
      <c r="C156" s="34"/>
      <c r="D156" s="34"/>
      <c r="E156" s="11"/>
      <c r="F156" s="11"/>
      <c r="CF156" s="26"/>
    </row>
  </sheetData>
  <protectedRanges>
    <protectedRange sqref="E82:F83 C24:F24 C56:F56 E30:F51 E63:F63 E87:F89 C58:F58 C66:F67 C81:F81 E94:F94 E97:F98 E100:F101 E17:F23 E55:F55 E71:F80 E25:F27" name="Zonă1" securityDescriptor="O:WDG:WDD:(A;;CC;;;AN)(A;;CC;;;AU)(A;;CC;;;WD)"/>
  </protectedRanges>
  <mergeCells count="30">
    <mergeCell ref="EP4:ET4"/>
    <mergeCell ref="EU4:EY4"/>
    <mergeCell ref="DL4:DP4"/>
    <mergeCell ref="DQ4:DU4"/>
    <mergeCell ref="DV4:DZ4"/>
    <mergeCell ref="EA4:EE4"/>
    <mergeCell ref="EF4:EJ4"/>
    <mergeCell ref="EK4:EO4"/>
    <mergeCell ref="DG4:DK4"/>
    <mergeCell ref="BD4:BH4"/>
    <mergeCell ref="BI4:BM4"/>
    <mergeCell ref="BN4:BR4"/>
    <mergeCell ref="BS4:BW4"/>
    <mergeCell ref="BX4:CB4"/>
    <mergeCell ref="CC4:CG4"/>
    <mergeCell ref="CH4:CL4"/>
    <mergeCell ref="CM4:CQ4"/>
    <mergeCell ref="CR4:CV4"/>
    <mergeCell ref="CW4:DA4"/>
    <mergeCell ref="DB4:DF4"/>
    <mergeCell ref="AY4:BC4"/>
    <mergeCell ref="G4:J4"/>
    <mergeCell ref="K4:O4"/>
    <mergeCell ref="P4:T4"/>
    <mergeCell ref="U4:Y4"/>
    <mergeCell ref="Z4:AD4"/>
    <mergeCell ref="AE4:AI4"/>
    <mergeCell ref="AJ4:AN4"/>
    <mergeCell ref="AO4:AS4"/>
    <mergeCell ref="AT4:AX4"/>
  </mergeCells>
  <pageMargins left="0.5" right="0" top="0.75" bottom="0.75" header="0.5" footer="0.5"/>
  <pageSetup paperSize="9" scale="65" orientation="portrait" r:id="rId1"/>
  <headerFooter alignWithMargins="0"/>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CC00CC"/>
  </sheetPr>
  <dimension ref="A1:H296"/>
  <sheetViews>
    <sheetView tabSelected="1" zoomScale="90" zoomScaleNormal="90" workbookViewId="0">
      <pane xSplit="3" ySplit="6" topLeftCell="D277" activePane="bottomRight" state="frozen"/>
      <selection activeCell="G7" sqref="G7:H290"/>
      <selection pane="topRight" activeCell="G7" sqref="G7:H290"/>
      <selection pane="bottomLeft" activeCell="G7" sqref="G7:H290"/>
      <selection pane="bottomRight" activeCell="E299" sqref="E299"/>
    </sheetView>
  </sheetViews>
  <sheetFormatPr defaultRowHeight="15" x14ac:dyDescent="0.3"/>
  <cols>
    <col min="1" max="1" width="14.42578125" style="35" customWidth="1"/>
    <col min="2" max="2" width="71.28515625" style="37" customWidth="1"/>
    <col min="3" max="3" width="5" style="37" bestFit="1" customWidth="1"/>
    <col min="4" max="4" width="17.28515625" style="37" customWidth="1"/>
    <col min="5" max="5" width="15.42578125" style="37" customWidth="1"/>
    <col min="6" max="6" width="15.7109375" style="37" bestFit="1" customWidth="1"/>
    <col min="7" max="7" width="15.42578125" style="37" bestFit="1" customWidth="1"/>
    <col min="8" max="8" width="14.5703125" style="37" bestFit="1" customWidth="1"/>
    <col min="9" max="16384" width="9.140625" style="38"/>
  </cols>
  <sheetData>
    <row r="1" spans="1:8" ht="20.25" x14ac:dyDescent="0.35">
      <c r="B1" s="108" t="s">
        <v>522</v>
      </c>
      <c r="C1" s="36"/>
    </row>
    <row r="2" spans="1:8" x14ac:dyDescent="0.3">
      <c r="B2" s="36"/>
      <c r="C2" s="36"/>
    </row>
    <row r="3" spans="1:8" x14ac:dyDescent="0.3">
      <c r="B3" s="36"/>
      <c r="C3" s="36"/>
      <c r="D3" s="39"/>
    </row>
    <row r="4" spans="1:8" x14ac:dyDescent="0.3">
      <c r="D4" s="40"/>
      <c r="E4" s="40"/>
      <c r="F4" s="41"/>
      <c r="G4" s="42"/>
      <c r="H4" s="43" t="s">
        <v>0</v>
      </c>
    </row>
    <row r="5" spans="1:8" s="47" customFormat="1" ht="75" x14ac:dyDescent="0.2">
      <c r="A5" s="44"/>
      <c r="B5" s="45" t="s">
        <v>2</v>
      </c>
      <c r="C5" s="45"/>
      <c r="D5" s="45" t="s">
        <v>208</v>
      </c>
      <c r="E5" s="46" t="s">
        <v>209</v>
      </c>
      <c r="F5" s="46" t="s">
        <v>210</v>
      </c>
      <c r="G5" s="45" t="s">
        <v>211</v>
      </c>
      <c r="H5" s="45" t="s">
        <v>212</v>
      </c>
    </row>
    <row r="6" spans="1:8" x14ac:dyDescent="0.3">
      <c r="A6" s="48"/>
      <c r="B6" s="49" t="s">
        <v>213</v>
      </c>
      <c r="C6" s="49"/>
      <c r="D6" s="50"/>
      <c r="E6" s="50"/>
      <c r="F6" s="50"/>
      <c r="G6" s="50"/>
      <c r="H6" s="50"/>
    </row>
    <row r="7" spans="1:8" s="54" customFormat="1" ht="16.5" customHeight="1" x14ac:dyDescent="0.3">
      <c r="A7" s="51" t="s">
        <v>214</v>
      </c>
      <c r="B7" s="52" t="s">
        <v>215</v>
      </c>
      <c r="C7" s="110">
        <f t="shared" ref="C7:H7" si="0">+C8+C16</f>
        <v>0</v>
      </c>
      <c r="D7" s="110">
        <f t="shared" si="0"/>
        <v>1038534870</v>
      </c>
      <c r="E7" s="110">
        <f t="shared" si="0"/>
        <v>1042481610</v>
      </c>
      <c r="F7" s="110">
        <f t="shared" si="0"/>
        <v>675492820</v>
      </c>
      <c r="G7" s="110">
        <f t="shared" si="0"/>
        <v>671593942</v>
      </c>
      <c r="H7" s="110">
        <f t="shared" si="0"/>
        <v>96226909</v>
      </c>
    </row>
    <row r="8" spans="1:8" s="54" customFormat="1" x14ac:dyDescent="0.3">
      <c r="A8" s="51" t="s">
        <v>216</v>
      </c>
      <c r="B8" s="55" t="s">
        <v>217</v>
      </c>
      <c r="C8" s="111">
        <f>+C9+C10+C13+C11+C12+C15+C252+C14</f>
        <v>0</v>
      </c>
      <c r="D8" s="111">
        <f t="shared" ref="D8:H8" si="1">+D9+D10+D13+D11+D12+D15+D252+D14</f>
        <v>1038444870</v>
      </c>
      <c r="E8" s="111">
        <f t="shared" si="1"/>
        <v>1042391610</v>
      </c>
      <c r="F8" s="111">
        <f t="shared" si="1"/>
        <v>675402820</v>
      </c>
      <c r="G8" s="111">
        <f t="shared" si="1"/>
        <v>671504070</v>
      </c>
      <c r="H8" s="111">
        <f t="shared" si="1"/>
        <v>96226909</v>
      </c>
    </row>
    <row r="9" spans="1:8" s="54" customFormat="1" x14ac:dyDescent="0.3">
      <c r="A9" s="51" t="s">
        <v>218</v>
      </c>
      <c r="B9" s="55" t="s">
        <v>219</v>
      </c>
      <c r="C9" s="111">
        <f t="shared" ref="C9:H9" si="2">+C23</f>
        <v>0</v>
      </c>
      <c r="D9" s="111">
        <f t="shared" si="2"/>
        <v>6459490</v>
      </c>
      <c r="E9" s="111">
        <f t="shared" si="2"/>
        <v>6459490</v>
      </c>
      <c r="F9" s="111">
        <f t="shared" si="2"/>
        <v>3526010</v>
      </c>
      <c r="G9" s="111">
        <f t="shared" si="2"/>
        <v>3405780</v>
      </c>
      <c r="H9" s="111">
        <f t="shared" si="2"/>
        <v>564928</v>
      </c>
    </row>
    <row r="10" spans="1:8" s="54" customFormat="1" ht="16.5" customHeight="1" x14ac:dyDescent="0.3">
      <c r="A10" s="51" t="s">
        <v>220</v>
      </c>
      <c r="B10" s="55" t="s">
        <v>221</v>
      </c>
      <c r="C10" s="111">
        <f>+C43</f>
        <v>0</v>
      </c>
      <c r="D10" s="111">
        <f t="shared" ref="D10:H10" si="3">+D43</f>
        <v>709558950</v>
      </c>
      <c r="E10" s="111">
        <f t="shared" si="3"/>
        <v>713505690</v>
      </c>
      <c r="F10" s="111">
        <f t="shared" si="3"/>
        <v>475751830</v>
      </c>
      <c r="G10" s="111">
        <f t="shared" si="3"/>
        <v>475102401</v>
      </c>
      <c r="H10" s="111">
        <f t="shared" si="3"/>
        <v>70263740</v>
      </c>
    </row>
    <row r="11" spans="1:8" s="54" customFormat="1" x14ac:dyDescent="0.3">
      <c r="A11" s="51" t="s">
        <v>222</v>
      </c>
      <c r="B11" s="55" t="s">
        <v>223</v>
      </c>
      <c r="C11" s="111">
        <f>+C71</f>
        <v>0</v>
      </c>
      <c r="D11" s="111">
        <f t="shared" ref="D11:H11" si="4">+D71</f>
        <v>0</v>
      </c>
      <c r="E11" s="111">
        <f t="shared" si="4"/>
        <v>0</v>
      </c>
      <c r="F11" s="111">
        <f t="shared" si="4"/>
        <v>0</v>
      </c>
      <c r="G11" s="111">
        <f t="shared" si="4"/>
        <v>0</v>
      </c>
      <c r="H11" s="111">
        <f t="shared" si="4"/>
        <v>0</v>
      </c>
    </row>
    <row r="12" spans="1:8" s="54" customFormat="1" ht="30" x14ac:dyDescent="0.3">
      <c r="A12" s="51" t="s">
        <v>224</v>
      </c>
      <c r="B12" s="55" t="s">
        <v>225</v>
      </c>
      <c r="C12" s="111">
        <f>C253</f>
        <v>0</v>
      </c>
      <c r="D12" s="111">
        <f t="shared" ref="D12:H12" si="5">D253</f>
        <v>253231430</v>
      </c>
      <c r="E12" s="111">
        <f t="shared" si="5"/>
        <v>253231430</v>
      </c>
      <c r="F12" s="111">
        <f t="shared" si="5"/>
        <v>154488900</v>
      </c>
      <c r="G12" s="111">
        <f t="shared" si="5"/>
        <v>153687257</v>
      </c>
      <c r="H12" s="111">
        <f t="shared" si="5"/>
        <v>25228765</v>
      </c>
    </row>
    <row r="13" spans="1:8" s="54" customFormat="1" ht="16.5" customHeight="1" x14ac:dyDescent="0.3">
      <c r="A13" s="51" t="s">
        <v>226</v>
      </c>
      <c r="B13" s="55" t="s">
        <v>227</v>
      </c>
      <c r="C13" s="111">
        <f>C266</f>
        <v>0</v>
      </c>
      <c r="D13" s="111">
        <f t="shared" ref="D13:H13" si="6">D266</f>
        <v>69128000</v>
      </c>
      <c r="E13" s="111">
        <f t="shared" si="6"/>
        <v>69128000</v>
      </c>
      <c r="F13" s="111">
        <f t="shared" si="6"/>
        <v>41592380</v>
      </c>
      <c r="G13" s="111">
        <f t="shared" si="6"/>
        <v>39888686</v>
      </c>
      <c r="H13" s="111">
        <f t="shared" si="6"/>
        <v>288550</v>
      </c>
    </row>
    <row r="14" spans="1:8" s="54" customFormat="1" ht="30" x14ac:dyDescent="0.3">
      <c r="A14" s="51" t="s">
        <v>228</v>
      </c>
      <c r="B14" s="55" t="s">
        <v>229</v>
      </c>
      <c r="C14" s="111">
        <f>C275</f>
        <v>0</v>
      </c>
      <c r="D14" s="111">
        <f t="shared" ref="D14:H14" si="7">D275</f>
        <v>0</v>
      </c>
      <c r="E14" s="111">
        <f t="shared" si="7"/>
        <v>0</v>
      </c>
      <c r="F14" s="111">
        <f t="shared" si="7"/>
        <v>0</v>
      </c>
      <c r="G14" s="111">
        <f t="shared" si="7"/>
        <v>0</v>
      </c>
      <c r="H14" s="111">
        <f t="shared" si="7"/>
        <v>0</v>
      </c>
    </row>
    <row r="15" spans="1:8" s="54" customFormat="1" ht="16.5" customHeight="1" x14ac:dyDescent="0.3">
      <c r="A15" s="51" t="s">
        <v>230</v>
      </c>
      <c r="B15" s="55" t="s">
        <v>231</v>
      </c>
      <c r="C15" s="111">
        <f>C74</f>
        <v>0</v>
      </c>
      <c r="D15" s="111">
        <f t="shared" ref="D15:H15" si="8">D74</f>
        <v>67000</v>
      </c>
      <c r="E15" s="111">
        <f t="shared" si="8"/>
        <v>67000</v>
      </c>
      <c r="F15" s="111">
        <f t="shared" si="8"/>
        <v>43700</v>
      </c>
      <c r="G15" s="111">
        <f t="shared" si="8"/>
        <v>39726</v>
      </c>
      <c r="H15" s="111">
        <f t="shared" si="8"/>
        <v>7560</v>
      </c>
    </row>
    <row r="16" spans="1:8" s="54" customFormat="1" ht="16.5" customHeight="1" x14ac:dyDescent="0.3">
      <c r="A16" s="51" t="s">
        <v>232</v>
      </c>
      <c r="B16" s="55" t="s">
        <v>233</v>
      </c>
      <c r="C16" s="111">
        <f>C77</f>
        <v>0</v>
      </c>
      <c r="D16" s="111">
        <f t="shared" ref="D16:H16" si="9">D77</f>
        <v>90000</v>
      </c>
      <c r="E16" s="111">
        <f t="shared" si="9"/>
        <v>90000</v>
      </c>
      <c r="F16" s="111">
        <f t="shared" si="9"/>
        <v>90000</v>
      </c>
      <c r="G16" s="111">
        <f t="shared" si="9"/>
        <v>89872</v>
      </c>
      <c r="H16" s="111">
        <f t="shared" si="9"/>
        <v>0</v>
      </c>
    </row>
    <row r="17" spans="1:8" s="54" customFormat="1" x14ac:dyDescent="0.3">
      <c r="A17" s="51" t="s">
        <v>234</v>
      </c>
      <c r="B17" s="55" t="s">
        <v>235</v>
      </c>
      <c r="C17" s="111">
        <f>C78</f>
        <v>0</v>
      </c>
      <c r="D17" s="111">
        <f t="shared" ref="D17:H17" si="10">D78</f>
        <v>90000</v>
      </c>
      <c r="E17" s="111">
        <f t="shared" si="10"/>
        <v>90000</v>
      </c>
      <c r="F17" s="111">
        <f t="shared" si="10"/>
        <v>90000</v>
      </c>
      <c r="G17" s="111">
        <f t="shared" si="10"/>
        <v>89872</v>
      </c>
      <c r="H17" s="111">
        <f t="shared" si="10"/>
        <v>0</v>
      </c>
    </row>
    <row r="18" spans="1:8" s="54" customFormat="1" ht="30" x14ac:dyDescent="0.3">
      <c r="A18" s="51" t="s">
        <v>236</v>
      </c>
      <c r="B18" s="55" t="s">
        <v>237</v>
      </c>
      <c r="C18" s="111">
        <f>C252+C274</f>
        <v>0</v>
      </c>
      <c r="D18" s="111">
        <f t="shared" ref="D18:H18" si="11">D252+D274</f>
        <v>0</v>
      </c>
      <c r="E18" s="111">
        <f t="shared" si="11"/>
        <v>0</v>
      </c>
      <c r="F18" s="111">
        <f t="shared" si="11"/>
        <v>0</v>
      </c>
      <c r="G18" s="111">
        <f t="shared" si="11"/>
        <v>-620124</v>
      </c>
      <c r="H18" s="111">
        <f t="shared" si="11"/>
        <v>-126634</v>
      </c>
    </row>
    <row r="19" spans="1:8" s="54" customFormat="1" ht="16.5" customHeight="1" x14ac:dyDescent="0.3">
      <c r="A19" s="51" t="s">
        <v>238</v>
      </c>
      <c r="B19" s="55" t="s">
        <v>239</v>
      </c>
      <c r="C19" s="111">
        <f t="shared" ref="C19:H19" si="12">+C20+C16</f>
        <v>0</v>
      </c>
      <c r="D19" s="111">
        <f t="shared" si="12"/>
        <v>1038534870</v>
      </c>
      <c r="E19" s="111">
        <f t="shared" si="12"/>
        <v>1042481610</v>
      </c>
      <c r="F19" s="111">
        <f t="shared" si="12"/>
        <v>675492820</v>
      </c>
      <c r="G19" s="111">
        <f t="shared" si="12"/>
        <v>671593942</v>
      </c>
      <c r="H19" s="111">
        <f t="shared" si="12"/>
        <v>96226909</v>
      </c>
    </row>
    <row r="20" spans="1:8" s="54" customFormat="1" x14ac:dyDescent="0.3">
      <c r="A20" s="51" t="s">
        <v>240</v>
      </c>
      <c r="B20" s="55" t="s">
        <v>217</v>
      </c>
      <c r="C20" s="111">
        <f>C9+C10+C11+C12+C13+C15+C252+C14</f>
        <v>0</v>
      </c>
      <c r="D20" s="111">
        <f t="shared" ref="D20:H20" si="13">D9+D10+D11+D12+D13+D15+D252+D14</f>
        <v>1038444870</v>
      </c>
      <c r="E20" s="111">
        <f t="shared" si="13"/>
        <v>1042391610</v>
      </c>
      <c r="F20" s="111">
        <f t="shared" si="13"/>
        <v>675402820</v>
      </c>
      <c r="G20" s="111">
        <f t="shared" si="13"/>
        <v>671504070</v>
      </c>
      <c r="H20" s="111">
        <f t="shared" si="13"/>
        <v>96226909</v>
      </c>
    </row>
    <row r="21" spans="1:8" s="54" customFormat="1" ht="16.5" customHeight="1" x14ac:dyDescent="0.3">
      <c r="A21" s="56" t="s">
        <v>241</v>
      </c>
      <c r="B21" s="55" t="s">
        <v>242</v>
      </c>
      <c r="C21" s="111">
        <f>+C22+C77+C252</f>
        <v>0</v>
      </c>
      <c r="D21" s="111">
        <f t="shared" ref="D21:H21" si="14">+D22+D77+D252</f>
        <v>969406870</v>
      </c>
      <c r="E21" s="111">
        <f t="shared" si="14"/>
        <v>973353610</v>
      </c>
      <c r="F21" s="111">
        <f t="shared" si="14"/>
        <v>633900440</v>
      </c>
      <c r="G21" s="111">
        <f t="shared" si="14"/>
        <v>631705256</v>
      </c>
      <c r="H21" s="111">
        <f t="shared" si="14"/>
        <v>95938359</v>
      </c>
    </row>
    <row r="22" spans="1:8" s="54" customFormat="1" ht="16.5" customHeight="1" x14ac:dyDescent="0.3">
      <c r="A22" s="51" t="s">
        <v>243</v>
      </c>
      <c r="B22" s="55" t="s">
        <v>217</v>
      </c>
      <c r="C22" s="111">
        <f>+C23+C43+C71+C253+C74+C275</f>
        <v>0</v>
      </c>
      <c r="D22" s="111">
        <f t="shared" ref="D22:H22" si="15">+D23+D43+D71+D253+D74+D275</f>
        <v>969316870</v>
      </c>
      <c r="E22" s="111">
        <f t="shared" si="15"/>
        <v>973263610</v>
      </c>
      <c r="F22" s="111">
        <f t="shared" si="15"/>
        <v>633810440</v>
      </c>
      <c r="G22" s="111">
        <f t="shared" si="15"/>
        <v>632235164</v>
      </c>
      <c r="H22" s="111">
        <f t="shared" si="15"/>
        <v>96064993</v>
      </c>
    </row>
    <row r="23" spans="1:8" s="54" customFormat="1" x14ac:dyDescent="0.3">
      <c r="A23" s="51" t="s">
        <v>244</v>
      </c>
      <c r="B23" s="55" t="s">
        <v>219</v>
      </c>
      <c r="C23" s="111">
        <f t="shared" ref="C23:H23" si="16">+C24+C36+C34</f>
        <v>0</v>
      </c>
      <c r="D23" s="111">
        <f t="shared" si="16"/>
        <v>6459490</v>
      </c>
      <c r="E23" s="111">
        <f t="shared" si="16"/>
        <v>6459490</v>
      </c>
      <c r="F23" s="111">
        <f t="shared" si="16"/>
        <v>3526010</v>
      </c>
      <c r="G23" s="111">
        <f t="shared" si="16"/>
        <v>3405780</v>
      </c>
      <c r="H23" s="111">
        <f t="shared" si="16"/>
        <v>564928</v>
      </c>
    </row>
    <row r="24" spans="1:8" s="54" customFormat="1" ht="16.5" customHeight="1" x14ac:dyDescent="0.3">
      <c r="A24" s="51" t="s">
        <v>245</v>
      </c>
      <c r="B24" s="55" t="s">
        <v>246</v>
      </c>
      <c r="C24" s="111">
        <f t="shared" ref="C24:H24" si="17">C25+C28+C29+C30+C32+C26+C27+C31</f>
        <v>0</v>
      </c>
      <c r="D24" s="111">
        <f t="shared" si="17"/>
        <v>6220240</v>
      </c>
      <c r="E24" s="111">
        <f t="shared" si="17"/>
        <v>6220240</v>
      </c>
      <c r="F24" s="111">
        <f t="shared" si="17"/>
        <v>3349970</v>
      </c>
      <c r="G24" s="111">
        <f t="shared" si="17"/>
        <v>3233735</v>
      </c>
      <c r="H24" s="111">
        <f t="shared" si="17"/>
        <v>552572</v>
      </c>
    </row>
    <row r="25" spans="1:8" ht="16.5" customHeight="1" x14ac:dyDescent="0.3">
      <c r="A25" s="57" t="s">
        <v>247</v>
      </c>
      <c r="B25" s="58" t="s">
        <v>248</v>
      </c>
      <c r="C25" s="142"/>
      <c r="D25" s="71">
        <v>5109650</v>
      </c>
      <c r="E25" s="71">
        <v>5109650</v>
      </c>
      <c r="F25" s="71">
        <v>2674280</v>
      </c>
      <c r="G25" s="59">
        <v>2644616</v>
      </c>
      <c r="H25" s="59">
        <v>465338</v>
      </c>
    </row>
    <row r="26" spans="1:8" x14ac:dyDescent="0.3">
      <c r="A26" s="57" t="s">
        <v>249</v>
      </c>
      <c r="B26" s="58" t="s">
        <v>250</v>
      </c>
      <c r="C26" s="142"/>
      <c r="D26" s="71">
        <v>662000</v>
      </c>
      <c r="E26" s="71">
        <v>662000</v>
      </c>
      <c r="F26" s="71">
        <v>352570</v>
      </c>
      <c r="G26" s="59">
        <v>348775</v>
      </c>
      <c r="H26" s="59">
        <v>59204</v>
      </c>
    </row>
    <row r="27" spans="1:8" x14ac:dyDescent="0.3">
      <c r="A27" s="57" t="s">
        <v>251</v>
      </c>
      <c r="B27" s="58" t="s">
        <v>252</v>
      </c>
      <c r="C27" s="142"/>
      <c r="D27" s="71">
        <v>0</v>
      </c>
      <c r="E27" s="71">
        <v>0</v>
      </c>
      <c r="F27" s="71">
        <v>0</v>
      </c>
      <c r="G27" s="59">
        <v>0</v>
      </c>
      <c r="H27" s="59">
        <v>0</v>
      </c>
    </row>
    <row r="28" spans="1:8" ht="16.5" customHeight="1" x14ac:dyDescent="0.3">
      <c r="A28" s="57" t="s">
        <v>253</v>
      </c>
      <c r="B28" s="60" t="s">
        <v>254</v>
      </c>
      <c r="C28" s="142"/>
      <c r="D28" s="71">
        <v>14000</v>
      </c>
      <c r="E28" s="71">
        <v>14000</v>
      </c>
      <c r="F28" s="71">
        <v>8500</v>
      </c>
      <c r="G28" s="59">
        <v>8046</v>
      </c>
      <c r="H28" s="59">
        <v>1341</v>
      </c>
    </row>
    <row r="29" spans="1:8" ht="16.5" customHeight="1" x14ac:dyDescent="0.3">
      <c r="A29" s="57" t="s">
        <v>255</v>
      </c>
      <c r="B29" s="60" t="s">
        <v>256</v>
      </c>
      <c r="C29" s="142"/>
      <c r="D29" s="71">
        <v>1000</v>
      </c>
      <c r="E29" s="71">
        <v>1000</v>
      </c>
      <c r="F29" s="71">
        <v>750</v>
      </c>
      <c r="G29" s="59">
        <v>0</v>
      </c>
      <c r="H29" s="59">
        <v>0</v>
      </c>
    </row>
    <row r="30" spans="1:8" ht="16.5" customHeight="1" x14ac:dyDescent="0.3">
      <c r="A30" s="57" t="s">
        <v>257</v>
      </c>
      <c r="B30" s="60" t="s">
        <v>258</v>
      </c>
      <c r="C30" s="142"/>
      <c r="D30" s="71">
        <v>0</v>
      </c>
      <c r="E30" s="71">
        <v>0</v>
      </c>
      <c r="F30" s="71">
        <v>0</v>
      </c>
      <c r="G30" s="59">
        <v>0</v>
      </c>
      <c r="H30" s="59">
        <v>0</v>
      </c>
    </row>
    <row r="31" spans="1:8" ht="16.5" customHeight="1" x14ac:dyDescent="0.3">
      <c r="A31" s="57" t="s">
        <v>259</v>
      </c>
      <c r="B31" s="60" t="s">
        <v>260</v>
      </c>
      <c r="C31" s="142"/>
      <c r="D31" s="71">
        <v>212000</v>
      </c>
      <c r="E31" s="71">
        <v>212000</v>
      </c>
      <c r="F31" s="71">
        <v>120280</v>
      </c>
      <c r="G31" s="59">
        <v>112126</v>
      </c>
      <c r="H31" s="59">
        <v>19254</v>
      </c>
    </row>
    <row r="32" spans="1:8" ht="16.5" customHeight="1" x14ac:dyDescent="0.3">
      <c r="A32" s="57" t="s">
        <v>261</v>
      </c>
      <c r="B32" s="60" t="s">
        <v>262</v>
      </c>
      <c r="C32" s="142"/>
      <c r="D32" s="71">
        <v>221590</v>
      </c>
      <c r="E32" s="71">
        <v>221590</v>
      </c>
      <c r="F32" s="71">
        <v>193590</v>
      </c>
      <c r="G32" s="59">
        <v>120172</v>
      </c>
      <c r="H32" s="59">
        <v>7435</v>
      </c>
    </row>
    <row r="33" spans="1:8" ht="16.5" customHeight="1" x14ac:dyDescent="0.3">
      <c r="A33" s="57"/>
      <c r="B33" s="60" t="s">
        <v>263</v>
      </c>
      <c r="C33" s="142"/>
      <c r="D33" s="71">
        <v>68590</v>
      </c>
      <c r="E33" s="71">
        <v>68590</v>
      </c>
      <c r="F33" s="71">
        <v>68590</v>
      </c>
      <c r="G33" s="59">
        <v>67317</v>
      </c>
      <c r="H33" s="59">
        <v>0</v>
      </c>
    </row>
    <row r="34" spans="1:8" ht="16.5" customHeight="1" x14ac:dyDescent="0.3">
      <c r="A34" s="57" t="s">
        <v>264</v>
      </c>
      <c r="B34" s="55" t="s">
        <v>265</v>
      </c>
      <c r="C34" s="112">
        <f t="shared" ref="C34:H34" si="18">C35</f>
        <v>0</v>
      </c>
      <c r="D34" s="112">
        <f t="shared" si="18"/>
        <v>91350</v>
      </c>
      <c r="E34" s="112">
        <f t="shared" si="18"/>
        <v>91350</v>
      </c>
      <c r="F34" s="112">
        <f t="shared" si="18"/>
        <v>91350</v>
      </c>
      <c r="G34" s="112">
        <f t="shared" si="18"/>
        <v>91350</v>
      </c>
      <c r="H34" s="112">
        <f t="shared" si="18"/>
        <v>0</v>
      </c>
    </row>
    <row r="35" spans="1:8" ht="16.5" customHeight="1" x14ac:dyDescent="0.3">
      <c r="A35" s="57" t="s">
        <v>266</v>
      </c>
      <c r="B35" s="60" t="s">
        <v>267</v>
      </c>
      <c r="C35" s="142"/>
      <c r="D35" s="71">
        <v>91350</v>
      </c>
      <c r="E35" s="71">
        <v>91350</v>
      </c>
      <c r="F35" s="71">
        <v>91350</v>
      </c>
      <c r="G35" s="59">
        <v>91350</v>
      </c>
      <c r="H35" s="59"/>
    </row>
    <row r="36" spans="1:8" ht="16.5" customHeight="1" x14ac:dyDescent="0.3">
      <c r="A36" s="51" t="s">
        <v>268</v>
      </c>
      <c r="B36" s="55" t="s">
        <v>269</v>
      </c>
      <c r="C36" s="111">
        <f>+C37+C38+C39+C40+C41+C42</f>
        <v>0</v>
      </c>
      <c r="D36" s="111">
        <f t="shared" ref="D36:H36" si="19">+D37+D38+D39+D40+D41+D42</f>
        <v>147900</v>
      </c>
      <c r="E36" s="111">
        <f t="shared" si="19"/>
        <v>147900</v>
      </c>
      <c r="F36" s="111">
        <f t="shared" si="19"/>
        <v>84690</v>
      </c>
      <c r="G36" s="111">
        <f t="shared" si="19"/>
        <v>80695</v>
      </c>
      <c r="H36" s="111">
        <f t="shared" si="19"/>
        <v>12356</v>
      </c>
    </row>
    <row r="37" spans="1:8" ht="16.5" customHeight="1" x14ac:dyDescent="0.3">
      <c r="A37" s="57" t="s">
        <v>270</v>
      </c>
      <c r="B37" s="60" t="s">
        <v>271</v>
      </c>
      <c r="C37" s="142"/>
      <c r="D37" s="71">
        <v>6800</v>
      </c>
      <c r="E37" s="71">
        <v>6800</v>
      </c>
      <c r="F37" s="71">
        <v>6800</v>
      </c>
      <c r="G37" s="59">
        <v>6711</v>
      </c>
      <c r="H37" s="59">
        <v>0</v>
      </c>
    </row>
    <row r="38" spans="1:8" ht="16.5" customHeight="1" x14ac:dyDescent="0.3">
      <c r="A38" s="57" t="s">
        <v>272</v>
      </c>
      <c r="B38" s="60" t="s">
        <v>273</v>
      </c>
      <c r="C38" s="142"/>
      <c r="D38" s="71">
        <v>300</v>
      </c>
      <c r="E38" s="71">
        <v>300</v>
      </c>
      <c r="F38" s="71">
        <v>300</v>
      </c>
      <c r="G38" s="59">
        <v>212</v>
      </c>
      <c r="H38" s="59">
        <v>0</v>
      </c>
    </row>
    <row r="39" spans="1:8" ht="16.5" customHeight="1" x14ac:dyDescent="0.3">
      <c r="A39" s="57" t="s">
        <v>274</v>
      </c>
      <c r="B39" s="60" t="s">
        <v>275</v>
      </c>
      <c r="C39" s="142"/>
      <c r="D39" s="71">
        <v>2300</v>
      </c>
      <c r="E39" s="71">
        <v>2300</v>
      </c>
      <c r="F39" s="71">
        <v>2300</v>
      </c>
      <c r="G39" s="59">
        <v>2208</v>
      </c>
      <c r="H39" s="59">
        <v>0</v>
      </c>
    </row>
    <row r="40" spans="1:8" ht="16.5" customHeight="1" x14ac:dyDescent="0.3">
      <c r="A40" s="57" t="s">
        <v>276</v>
      </c>
      <c r="B40" s="61" t="s">
        <v>277</v>
      </c>
      <c r="C40" s="142"/>
      <c r="D40" s="71">
        <v>100</v>
      </c>
      <c r="E40" s="71">
        <v>100</v>
      </c>
      <c r="F40" s="71">
        <v>100</v>
      </c>
      <c r="G40" s="59">
        <v>63</v>
      </c>
      <c r="H40" s="59">
        <v>0</v>
      </c>
    </row>
    <row r="41" spans="1:8" ht="16.5" customHeight="1" x14ac:dyDescent="0.3">
      <c r="A41" s="57" t="s">
        <v>278</v>
      </c>
      <c r="B41" s="61" t="s">
        <v>42</v>
      </c>
      <c r="C41" s="142"/>
      <c r="D41" s="71">
        <v>400</v>
      </c>
      <c r="E41" s="71">
        <v>400</v>
      </c>
      <c r="F41" s="71">
        <v>400</v>
      </c>
      <c r="G41" s="59">
        <v>361</v>
      </c>
      <c r="H41" s="59">
        <v>0</v>
      </c>
    </row>
    <row r="42" spans="1:8" ht="16.5" customHeight="1" x14ac:dyDescent="0.3">
      <c r="A42" s="57" t="s">
        <v>279</v>
      </c>
      <c r="B42" s="61" t="s">
        <v>280</v>
      </c>
      <c r="C42" s="142"/>
      <c r="D42" s="71">
        <v>138000</v>
      </c>
      <c r="E42" s="71">
        <v>138000</v>
      </c>
      <c r="F42" s="71">
        <v>74790</v>
      </c>
      <c r="G42" s="59">
        <v>71140</v>
      </c>
      <c r="H42" s="59">
        <v>12356</v>
      </c>
    </row>
    <row r="43" spans="1:8" ht="16.5" customHeight="1" x14ac:dyDescent="0.3">
      <c r="A43" s="51" t="s">
        <v>281</v>
      </c>
      <c r="B43" s="55" t="s">
        <v>221</v>
      </c>
      <c r="C43" s="111">
        <f t="shared" ref="C43:H43" si="20">+C44+C58+C57+C60+C63+C65+C66+C68+C64+C67</f>
        <v>0</v>
      </c>
      <c r="D43" s="111">
        <f t="shared" si="20"/>
        <v>709558950</v>
      </c>
      <c r="E43" s="111">
        <f t="shared" si="20"/>
        <v>713505690</v>
      </c>
      <c r="F43" s="111">
        <f t="shared" si="20"/>
        <v>475751830</v>
      </c>
      <c r="G43" s="111">
        <f t="shared" si="20"/>
        <v>475102401</v>
      </c>
      <c r="H43" s="111">
        <f t="shared" si="20"/>
        <v>70263740</v>
      </c>
    </row>
    <row r="44" spans="1:8" ht="16.5" customHeight="1" x14ac:dyDescent="0.3">
      <c r="A44" s="51" t="s">
        <v>282</v>
      </c>
      <c r="B44" s="55" t="s">
        <v>283</v>
      </c>
      <c r="C44" s="111">
        <f t="shared" ref="C44:H44" si="21">+C45+C46+C47+C48+C49+C50+C51+C52+C54</f>
        <v>0</v>
      </c>
      <c r="D44" s="111">
        <f t="shared" si="21"/>
        <v>709156770</v>
      </c>
      <c r="E44" s="111">
        <f t="shared" si="21"/>
        <v>713103510</v>
      </c>
      <c r="F44" s="111">
        <f t="shared" si="21"/>
        <v>475711230</v>
      </c>
      <c r="G44" s="111">
        <f t="shared" si="21"/>
        <v>475070276</v>
      </c>
      <c r="H44" s="111">
        <f t="shared" si="21"/>
        <v>70260722</v>
      </c>
    </row>
    <row r="45" spans="1:8" ht="16.5" customHeight="1" x14ac:dyDescent="0.3">
      <c r="A45" s="57" t="s">
        <v>284</v>
      </c>
      <c r="B45" s="60" t="s">
        <v>285</v>
      </c>
      <c r="C45" s="142"/>
      <c r="D45" s="71">
        <v>56000</v>
      </c>
      <c r="E45" s="71">
        <v>56000</v>
      </c>
      <c r="F45" s="71">
        <v>30000</v>
      </c>
      <c r="G45" s="59">
        <v>29845</v>
      </c>
      <c r="H45" s="59">
        <v>0</v>
      </c>
    </row>
    <row r="46" spans="1:8" ht="16.5" customHeight="1" x14ac:dyDescent="0.3">
      <c r="A46" s="57" t="s">
        <v>286</v>
      </c>
      <c r="B46" s="60" t="s">
        <v>287</v>
      </c>
      <c r="C46" s="142"/>
      <c r="D46" s="71">
        <v>9570</v>
      </c>
      <c r="E46" s="71">
        <v>9570</v>
      </c>
      <c r="F46" s="71">
        <v>5000</v>
      </c>
      <c r="G46" s="59">
        <v>4898</v>
      </c>
      <c r="H46" s="59">
        <v>0</v>
      </c>
    </row>
    <row r="47" spans="1:8" ht="16.5" customHeight="1" x14ac:dyDescent="0.3">
      <c r="A47" s="57" t="s">
        <v>288</v>
      </c>
      <c r="B47" s="60" t="s">
        <v>289</v>
      </c>
      <c r="C47" s="142"/>
      <c r="D47" s="71">
        <v>149000</v>
      </c>
      <c r="E47" s="71">
        <v>149000</v>
      </c>
      <c r="F47" s="71">
        <v>80000</v>
      </c>
      <c r="G47" s="59">
        <v>78540</v>
      </c>
      <c r="H47" s="59">
        <v>15057</v>
      </c>
    </row>
    <row r="48" spans="1:8" ht="16.5" customHeight="1" x14ac:dyDescent="0.3">
      <c r="A48" s="57" t="s">
        <v>290</v>
      </c>
      <c r="B48" s="60" t="s">
        <v>291</v>
      </c>
      <c r="C48" s="142"/>
      <c r="D48" s="71">
        <v>10000</v>
      </c>
      <c r="E48" s="71">
        <v>10000</v>
      </c>
      <c r="F48" s="71">
        <v>5500</v>
      </c>
      <c r="G48" s="59">
        <v>5213</v>
      </c>
      <c r="H48" s="59">
        <v>948</v>
      </c>
    </row>
    <row r="49" spans="1:8" ht="16.5" customHeight="1" x14ac:dyDescent="0.3">
      <c r="A49" s="57" t="s">
        <v>292</v>
      </c>
      <c r="B49" s="60" t="s">
        <v>293</v>
      </c>
      <c r="C49" s="142"/>
      <c r="D49" s="71">
        <v>5000</v>
      </c>
      <c r="E49" s="71">
        <v>5000</v>
      </c>
      <c r="F49" s="71">
        <v>0</v>
      </c>
      <c r="G49" s="59">
        <v>0</v>
      </c>
      <c r="H49" s="59">
        <v>0</v>
      </c>
    </row>
    <row r="50" spans="1:8" ht="16.5" customHeight="1" x14ac:dyDescent="0.3">
      <c r="A50" s="57" t="s">
        <v>294</v>
      </c>
      <c r="B50" s="60" t="s">
        <v>295</v>
      </c>
      <c r="C50" s="142"/>
      <c r="D50" s="71">
        <v>20000</v>
      </c>
      <c r="E50" s="71">
        <v>20000</v>
      </c>
      <c r="F50" s="71">
        <v>10000</v>
      </c>
      <c r="G50" s="59">
        <v>9795</v>
      </c>
      <c r="H50" s="59">
        <v>0</v>
      </c>
    </row>
    <row r="51" spans="1:8" ht="16.5" customHeight="1" x14ac:dyDescent="0.3">
      <c r="A51" s="57" t="s">
        <v>296</v>
      </c>
      <c r="B51" s="60" t="s">
        <v>297</v>
      </c>
      <c r="C51" s="142"/>
      <c r="D51" s="71">
        <v>50000</v>
      </c>
      <c r="E51" s="71">
        <v>50000</v>
      </c>
      <c r="F51" s="71">
        <v>27000</v>
      </c>
      <c r="G51" s="59">
        <v>23521</v>
      </c>
      <c r="H51" s="59">
        <v>5405</v>
      </c>
    </row>
    <row r="52" spans="1:8" ht="16.5" customHeight="1" x14ac:dyDescent="0.35">
      <c r="A52" s="51" t="s">
        <v>298</v>
      </c>
      <c r="B52" s="55" t="s">
        <v>299</v>
      </c>
      <c r="C52" s="113">
        <f t="shared" ref="C52:H52" si="22">+C53+C88</f>
        <v>0</v>
      </c>
      <c r="D52" s="113">
        <f t="shared" si="22"/>
        <v>708396200</v>
      </c>
      <c r="E52" s="113">
        <f t="shared" si="22"/>
        <v>712342940</v>
      </c>
      <c r="F52" s="113">
        <f t="shared" si="22"/>
        <v>475314730</v>
      </c>
      <c r="G52" s="113">
        <f t="shared" si="22"/>
        <v>474700123</v>
      </c>
      <c r="H52" s="113">
        <f t="shared" si="22"/>
        <v>70207244</v>
      </c>
    </row>
    <row r="53" spans="1:8" ht="16.5" customHeight="1" x14ac:dyDescent="0.35">
      <c r="A53" s="63" t="s">
        <v>300</v>
      </c>
      <c r="B53" s="64" t="s">
        <v>301</v>
      </c>
      <c r="C53" s="144"/>
      <c r="D53" s="71">
        <v>14000</v>
      </c>
      <c r="E53" s="71">
        <v>14000</v>
      </c>
      <c r="F53" s="71">
        <v>6000</v>
      </c>
      <c r="G53" s="59">
        <v>3232</v>
      </c>
      <c r="H53" s="59">
        <v>0</v>
      </c>
    </row>
    <row r="54" spans="1:8" ht="16.5" customHeight="1" x14ac:dyDescent="0.3">
      <c r="A54" s="57" t="s">
        <v>302</v>
      </c>
      <c r="B54" s="60" t="s">
        <v>303</v>
      </c>
      <c r="C54" s="142"/>
      <c r="D54" s="71">
        <v>461000</v>
      </c>
      <c r="E54" s="71">
        <v>461000</v>
      </c>
      <c r="F54" s="71">
        <v>239000</v>
      </c>
      <c r="G54" s="59">
        <v>218341</v>
      </c>
      <c r="H54" s="59">
        <v>32068</v>
      </c>
    </row>
    <row r="55" spans="1:8" s="62" customFormat="1" ht="16.5" customHeight="1" x14ac:dyDescent="0.3">
      <c r="A55" s="57"/>
      <c r="B55" s="60" t="s">
        <v>304</v>
      </c>
      <c r="C55" s="142"/>
      <c r="D55" s="71">
        <v>0</v>
      </c>
      <c r="E55" s="71">
        <v>0</v>
      </c>
      <c r="F55" s="71">
        <v>0</v>
      </c>
      <c r="G55" s="59">
        <v>0</v>
      </c>
      <c r="H55" s="59">
        <v>0</v>
      </c>
    </row>
    <row r="56" spans="1:8" ht="16.5" customHeight="1" x14ac:dyDescent="0.3">
      <c r="A56" s="57"/>
      <c r="B56" s="60" t="s">
        <v>305</v>
      </c>
      <c r="C56" s="142"/>
      <c r="D56" s="71">
        <v>73000</v>
      </c>
      <c r="E56" s="71">
        <v>73000</v>
      </c>
      <c r="F56" s="71">
        <v>36000</v>
      </c>
      <c r="G56" s="59">
        <v>29739</v>
      </c>
      <c r="H56" s="59">
        <v>5553</v>
      </c>
    </row>
    <row r="57" spans="1:8" ht="16.5" customHeight="1" x14ac:dyDescent="0.3">
      <c r="A57" s="57" t="s">
        <v>306</v>
      </c>
      <c r="B57" s="60" t="s">
        <v>307</v>
      </c>
      <c r="C57" s="142"/>
      <c r="D57" s="71">
        <v>300000</v>
      </c>
      <c r="E57" s="71">
        <v>300000</v>
      </c>
      <c r="F57" s="71">
        <v>0</v>
      </c>
      <c r="G57" s="59">
        <v>0</v>
      </c>
      <c r="H57" s="59">
        <v>0</v>
      </c>
    </row>
    <row r="58" spans="1:8" s="54" customFormat="1" ht="16.5" customHeight="1" x14ac:dyDescent="0.3">
      <c r="A58" s="51" t="s">
        <v>308</v>
      </c>
      <c r="B58" s="55" t="s">
        <v>309</v>
      </c>
      <c r="C58" s="114">
        <f t="shared" ref="C58:H58" si="23">+C59</f>
        <v>0</v>
      </c>
      <c r="D58" s="114">
        <f t="shared" si="23"/>
        <v>45000</v>
      </c>
      <c r="E58" s="114">
        <f t="shared" si="23"/>
        <v>45000</v>
      </c>
      <c r="F58" s="114">
        <f t="shared" si="23"/>
        <v>15000</v>
      </c>
      <c r="G58" s="114">
        <f t="shared" si="23"/>
        <v>11375</v>
      </c>
      <c r="H58" s="114">
        <f t="shared" si="23"/>
        <v>0</v>
      </c>
    </row>
    <row r="59" spans="1:8" ht="16.5" customHeight="1" x14ac:dyDescent="0.3">
      <c r="A59" s="57" t="s">
        <v>310</v>
      </c>
      <c r="B59" s="60" t="s">
        <v>311</v>
      </c>
      <c r="C59" s="142"/>
      <c r="D59" s="71">
        <v>45000</v>
      </c>
      <c r="E59" s="71">
        <v>45000</v>
      </c>
      <c r="F59" s="71">
        <v>15000</v>
      </c>
      <c r="G59" s="59">
        <v>11375</v>
      </c>
      <c r="H59" s="59">
        <v>0</v>
      </c>
    </row>
    <row r="60" spans="1:8" s="54" customFormat="1" ht="16.5" customHeight="1" x14ac:dyDescent="0.3">
      <c r="A60" s="51" t="s">
        <v>312</v>
      </c>
      <c r="B60" s="55" t="s">
        <v>313</v>
      </c>
      <c r="C60" s="111">
        <f t="shared" ref="C60:H60" si="24">+C61+C62</f>
        <v>0</v>
      </c>
      <c r="D60" s="111">
        <f t="shared" si="24"/>
        <v>3000</v>
      </c>
      <c r="E60" s="111">
        <f t="shared" si="24"/>
        <v>3000</v>
      </c>
      <c r="F60" s="111">
        <f t="shared" si="24"/>
        <v>1600</v>
      </c>
      <c r="G60" s="111">
        <f t="shared" si="24"/>
        <v>0</v>
      </c>
      <c r="H60" s="111">
        <f t="shared" si="24"/>
        <v>0</v>
      </c>
    </row>
    <row r="61" spans="1:8" ht="16.5" customHeight="1" x14ac:dyDescent="0.3">
      <c r="A61" s="57" t="s">
        <v>314</v>
      </c>
      <c r="B61" s="60" t="s">
        <v>315</v>
      </c>
      <c r="C61" s="142"/>
      <c r="D61" s="71">
        <v>3000</v>
      </c>
      <c r="E61" s="71">
        <v>3000</v>
      </c>
      <c r="F61" s="71">
        <v>1600</v>
      </c>
      <c r="G61" s="59">
        <v>0</v>
      </c>
      <c r="H61" s="59">
        <v>0</v>
      </c>
    </row>
    <row r="62" spans="1:8" ht="16.5" customHeight="1" x14ac:dyDescent="0.3">
      <c r="A62" s="57" t="s">
        <v>316</v>
      </c>
      <c r="B62" s="60" t="s">
        <v>317</v>
      </c>
      <c r="C62" s="142"/>
      <c r="D62" s="71">
        <v>0</v>
      </c>
      <c r="E62" s="71">
        <v>0</v>
      </c>
      <c r="F62" s="71">
        <v>0</v>
      </c>
      <c r="G62" s="59">
        <v>0</v>
      </c>
      <c r="H62" s="59">
        <v>0</v>
      </c>
    </row>
    <row r="63" spans="1:8" ht="16.5" customHeight="1" x14ac:dyDescent="0.3">
      <c r="A63" s="57" t="s">
        <v>318</v>
      </c>
      <c r="B63" s="60" t="s">
        <v>319</v>
      </c>
      <c r="C63" s="142"/>
      <c r="D63" s="71">
        <v>3000</v>
      </c>
      <c r="E63" s="71">
        <v>3000</v>
      </c>
      <c r="F63" s="71">
        <v>1500</v>
      </c>
      <c r="G63" s="59">
        <v>0</v>
      </c>
      <c r="H63" s="59">
        <v>0</v>
      </c>
    </row>
    <row r="64" spans="1:8" ht="16.5" customHeight="1" x14ac:dyDescent="0.3">
      <c r="A64" s="57" t="s">
        <v>320</v>
      </c>
      <c r="B64" s="58" t="s">
        <v>321</v>
      </c>
      <c r="C64" s="142"/>
      <c r="D64" s="71">
        <v>0</v>
      </c>
      <c r="E64" s="71">
        <v>0</v>
      </c>
      <c r="F64" s="71">
        <v>0</v>
      </c>
      <c r="G64" s="59">
        <v>0</v>
      </c>
      <c r="H64" s="59">
        <v>0</v>
      </c>
    </row>
    <row r="65" spans="1:8" ht="16.5" customHeight="1" x14ac:dyDescent="0.3">
      <c r="A65" s="57" t="s">
        <v>322</v>
      </c>
      <c r="B65" s="60" t="s">
        <v>323</v>
      </c>
      <c r="C65" s="142"/>
      <c r="D65" s="71">
        <v>0</v>
      </c>
      <c r="E65" s="71">
        <v>0</v>
      </c>
      <c r="F65" s="71">
        <v>0</v>
      </c>
      <c r="G65" s="59">
        <v>0</v>
      </c>
      <c r="H65" s="59">
        <v>0</v>
      </c>
    </row>
    <row r="66" spans="1:8" ht="16.5" customHeight="1" x14ac:dyDescent="0.3">
      <c r="A66" s="57" t="s">
        <v>324</v>
      </c>
      <c r="B66" s="60" t="s">
        <v>325</v>
      </c>
      <c r="C66" s="142"/>
      <c r="D66" s="71">
        <v>6000</v>
      </c>
      <c r="E66" s="71">
        <v>6000</v>
      </c>
      <c r="F66" s="71">
        <v>3000</v>
      </c>
      <c r="G66" s="59">
        <v>2123</v>
      </c>
      <c r="H66" s="59">
        <v>0</v>
      </c>
    </row>
    <row r="67" spans="1:8" ht="30" x14ac:dyDescent="0.3">
      <c r="A67" s="57" t="s">
        <v>326</v>
      </c>
      <c r="B67" s="60" t="s">
        <v>327</v>
      </c>
      <c r="C67" s="142"/>
      <c r="D67" s="71">
        <v>8180</v>
      </c>
      <c r="E67" s="71">
        <v>8180</v>
      </c>
      <c r="F67" s="71">
        <v>0</v>
      </c>
      <c r="G67" s="59">
        <v>0</v>
      </c>
      <c r="H67" s="59">
        <v>0</v>
      </c>
    </row>
    <row r="68" spans="1:8" ht="16.5" customHeight="1" x14ac:dyDescent="0.3">
      <c r="A68" s="51" t="s">
        <v>328</v>
      </c>
      <c r="B68" s="55" t="s">
        <v>329</v>
      </c>
      <c r="C68" s="114">
        <f t="shared" ref="C68:H68" si="25">+C69+C70</f>
        <v>0</v>
      </c>
      <c r="D68" s="114">
        <f t="shared" si="25"/>
        <v>37000</v>
      </c>
      <c r="E68" s="114">
        <f t="shared" si="25"/>
        <v>37000</v>
      </c>
      <c r="F68" s="114">
        <f t="shared" si="25"/>
        <v>19500</v>
      </c>
      <c r="G68" s="114">
        <f t="shared" si="25"/>
        <v>18627</v>
      </c>
      <c r="H68" s="114">
        <f t="shared" si="25"/>
        <v>3018</v>
      </c>
    </row>
    <row r="69" spans="1:8" ht="16.5" customHeight="1" x14ac:dyDescent="0.3">
      <c r="A69" s="57" t="s">
        <v>330</v>
      </c>
      <c r="B69" s="60" t="s">
        <v>331</v>
      </c>
      <c r="C69" s="142"/>
      <c r="D69" s="71">
        <v>36000</v>
      </c>
      <c r="E69" s="71">
        <v>36000</v>
      </c>
      <c r="F69" s="71">
        <v>18500</v>
      </c>
      <c r="G69" s="59">
        <v>18047</v>
      </c>
      <c r="H69" s="59">
        <v>3018</v>
      </c>
    </row>
    <row r="70" spans="1:8" ht="16.5" customHeight="1" x14ac:dyDescent="0.3">
      <c r="A70" s="57" t="s">
        <v>332</v>
      </c>
      <c r="B70" s="60" t="s">
        <v>333</v>
      </c>
      <c r="C70" s="142"/>
      <c r="D70" s="71">
        <v>1000</v>
      </c>
      <c r="E70" s="71">
        <v>1000</v>
      </c>
      <c r="F70" s="71">
        <v>1000</v>
      </c>
      <c r="G70" s="66">
        <v>580</v>
      </c>
      <c r="H70" s="66">
        <v>0</v>
      </c>
    </row>
    <row r="71" spans="1:8" ht="16.5" customHeight="1" x14ac:dyDescent="0.3">
      <c r="A71" s="51" t="s">
        <v>334</v>
      </c>
      <c r="B71" s="55" t="s">
        <v>223</v>
      </c>
      <c r="C71" s="110">
        <f>+C72</f>
        <v>0</v>
      </c>
      <c r="D71" s="110">
        <f t="shared" ref="D71:H72" si="26">+D72</f>
        <v>0</v>
      </c>
      <c r="E71" s="110">
        <f t="shared" si="26"/>
        <v>0</v>
      </c>
      <c r="F71" s="110">
        <f t="shared" si="26"/>
        <v>0</v>
      </c>
      <c r="G71" s="110">
        <f t="shared" si="26"/>
        <v>0</v>
      </c>
      <c r="H71" s="110">
        <f t="shared" si="26"/>
        <v>0</v>
      </c>
    </row>
    <row r="72" spans="1:8" ht="16.5" customHeight="1" x14ac:dyDescent="0.3">
      <c r="A72" s="67" t="s">
        <v>335</v>
      </c>
      <c r="B72" s="55" t="s">
        <v>336</v>
      </c>
      <c r="C72" s="110">
        <f>+C73</f>
        <v>0</v>
      </c>
      <c r="D72" s="110">
        <f t="shared" si="26"/>
        <v>0</v>
      </c>
      <c r="E72" s="110">
        <f t="shared" si="26"/>
        <v>0</v>
      </c>
      <c r="F72" s="110">
        <f t="shared" si="26"/>
        <v>0</v>
      </c>
      <c r="G72" s="110">
        <f t="shared" si="26"/>
        <v>0</v>
      </c>
      <c r="H72" s="110">
        <f t="shared" si="26"/>
        <v>0</v>
      </c>
    </row>
    <row r="73" spans="1:8" ht="16.5" customHeight="1" x14ac:dyDescent="0.3">
      <c r="A73" s="67" t="s">
        <v>337</v>
      </c>
      <c r="B73" s="60" t="s">
        <v>338</v>
      </c>
      <c r="C73" s="142"/>
      <c r="D73" s="71">
        <v>0</v>
      </c>
      <c r="E73" s="71">
        <v>0</v>
      </c>
      <c r="F73" s="71">
        <v>0</v>
      </c>
      <c r="G73" s="59">
        <v>0</v>
      </c>
      <c r="H73" s="59">
        <v>0</v>
      </c>
    </row>
    <row r="74" spans="1:8" s="54" customFormat="1" ht="16.5" customHeight="1" x14ac:dyDescent="0.3">
      <c r="A74" s="67" t="s">
        <v>339</v>
      </c>
      <c r="B74" s="68" t="s">
        <v>231</v>
      </c>
      <c r="C74" s="112">
        <f t="shared" ref="C74:H74" si="27">C75+C76</f>
        <v>0</v>
      </c>
      <c r="D74" s="112">
        <f t="shared" si="27"/>
        <v>67000</v>
      </c>
      <c r="E74" s="112">
        <f t="shared" si="27"/>
        <v>67000</v>
      </c>
      <c r="F74" s="112">
        <f t="shared" si="27"/>
        <v>43700</v>
      </c>
      <c r="G74" s="112">
        <f t="shared" si="27"/>
        <v>39726</v>
      </c>
      <c r="H74" s="112">
        <f t="shared" si="27"/>
        <v>7560</v>
      </c>
    </row>
    <row r="75" spans="1:8" ht="16.5" customHeight="1" x14ac:dyDescent="0.3">
      <c r="A75" s="67" t="s">
        <v>340</v>
      </c>
      <c r="B75" s="69" t="s">
        <v>341</v>
      </c>
      <c r="C75" s="142"/>
      <c r="D75" s="71">
        <v>0</v>
      </c>
      <c r="E75" s="71">
        <v>0</v>
      </c>
      <c r="F75" s="71">
        <v>0</v>
      </c>
      <c r="G75" s="59">
        <v>0</v>
      </c>
      <c r="H75" s="59">
        <v>0</v>
      </c>
    </row>
    <row r="76" spans="1:8" ht="16.5" customHeight="1" x14ac:dyDescent="0.3">
      <c r="A76" s="67" t="s">
        <v>342</v>
      </c>
      <c r="B76" s="69" t="s">
        <v>343</v>
      </c>
      <c r="C76" s="142"/>
      <c r="D76" s="71">
        <v>67000</v>
      </c>
      <c r="E76" s="71">
        <v>67000</v>
      </c>
      <c r="F76" s="71">
        <v>43700</v>
      </c>
      <c r="G76" s="59">
        <v>39726</v>
      </c>
      <c r="H76" s="59">
        <v>7560</v>
      </c>
    </row>
    <row r="77" spans="1:8" s="54" customFormat="1" ht="16.5" customHeight="1" x14ac:dyDescent="0.3">
      <c r="A77" s="51" t="s">
        <v>344</v>
      </c>
      <c r="B77" s="55" t="s">
        <v>233</v>
      </c>
      <c r="C77" s="111">
        <f t="shared" ref="C77:H77" si="28">+C78</f>
        <v>0</v>
      </c>
      <c r="D77" s="111">
        <f t="shared" si="28"/>
        <v>90000</v>
      </c>
      <c r="E77" s="111">
        <f t="shared" si="28"/>
        <v>90000</v>
      </c>
      <c r="F77" s="111">
        <f t="shared" si="28"/>
        <v>90000</v>
      </c>
      <c r="G77" s="111">
        <f t="shared" si="28"/>
        <v>89872</v>
      </c>
      <c r="H77" s="111">
        <f t="shared" si="28"/>
        <v>0</v>
      </c>
    </row>
    <row r="78" spans="1:8" s="54" customFormat="1" ht="16.5" customHeight="1" x14ac:dyDescent="0.3">
      <c r="A78" s="51" t="s">
        <v>345</v>
      </c>
      <c r="B78" s="55" t="s">
        <v>235</v>
      </c>
      <c r="C78" s="111">
        <f t="shared" ref="C78:H78" si="29">+C79+C84</f>
        <v>0</v>
      </c>
      <c r="D78" s="111">
        <f t="shared" si="29"/>
        <v>90000</v>
      </c>
      <c r="E78" s="111">
        <f t="shared" si="29"/>
        <v>90000</v>
      </c>
      <c r="F78" s="111">
        <f t="shared" si="29"/>
        <v>90000</v>
      </c>
      <c r="G78" s="111">
        <f t="shared" si="29"/>
        <v>89872</v>
      </c>
      <c r="H78" s="111">
        <f t="shared" si="29"/>
        <v>0</v>
      </c>
    </row>
    <row r="79" spans="1:8" s="54" customFormat="1" ht="16.5" customHeight="1" x14ac:dyDescent="0.3">
      <c r="A79" s="51" t="s">
        <v>346</v>
      </c>
      <c r="B79" s="55" t="s">
        <v>347</v>
      </c>
      <c r="C79" s="111">
        <f t="shared" ref="C79:H79" si="30">+C81+C83+C82+C80</f>
        <v>0</v>
      </c>
      <c r="D79" s="111">
        <f t="shared" si="30"/>
        <v>90000</v>
      </c>
      <c r="E79" s="111">
        <f t="shared" si="30"/>
        <v>90000</v>
      </c>
      <c r="F79" s="111">
        <f t="shared" si="30"/>
        <v>90000</v>
      </c>
      <c r="G79" s="111">
        <f t="shared" si="30"/>
        <v>89872</v>
      </c>
      <c r="H79" s="111">
        <f t="shared" si="30"/>
        <v>0</v>
      </c>
    </row>
    <row r="80" spans="1:8" ht="16.5" customHeight="1" x14ac:dyDescent="0.3">
      <c r="A80" s="57" t="s">
        <v>348</v>
      </c>
      <c r="B80" s="58" t="s">
        <v>349</v>
      </c>
      <c r="C80" s="145"/>
      <c r="D80" s="71">
        <v>0</v>
      </c>
      <c r="E80" s="71">
        <v>0</v>
      </c>
      <c r="F80" s="71">
        <v>0</v>
      </c>
      <c r="G80" s="59">
        <v>0</v>
      </c>
      <c r="H80" s="59">
        <v>0</v>
      </c>
    </row>
    <row r="81" spans="1:8" ht="16.5" customHeight="1" x14ac:dyDescent="0.3">
      <c r="A81" s="57" t="s">
        <v>350</v>
      </c>
      <c r="B81" s="60" t="s">
        <v>351</v>
      </c>
      <c r="C81" s="142"/>
      <c r="D81" s="71">
        <v>90000</v>
      </c>
      <c r="E81" s="71">
        <v>90000</v>
      </c>
      <c r="F81" s="71">
        <v>90000</v>
      </c>
      <c r="G81" s="59">
        <v>89872</v>
      </c>
      <c r="H81" s="59">
        <v>0</v>
      </c>
    </row>
    <row r="82" spans="1:8" ht="16.5" customHeight="1" x14ac:dyDescent="0.3">
      <c r="A82" s="57" t="s">
        <v>352</v>
      </c>
      <c r="B82" s="58" t="s">
        <v>353</v>
      </c>
      <c r="C82" s="142"/>
      <c r="D82" s="71">
        <v>0</v>
      </c>
      <c r="E82" s="71">
        <v>0</v>
      </c>
      <c r="F82" s="71">
        <v>0</v>
      </c>
      <c r="G82" s="59">
        <v>0</v>
      </c>
      <c r="H82" s="59">
        <v>0</v>
      </c>
    </row>
    <row r="83" spans="1:8" ht="16.5" customHeight="1" x14ac:dyDescent="0.3">
      <c r="A83" s="57" t="s">
        <v>354</v>
      </c>
      <c r="B83" s="60" t="s">
        <v>355</v>
      </c>
      <c r="C83" s="142"/>
      <c r="D83" s="71">
        <v>0</v>
      </c>
      <c r="E83" s="71">
        <v>0</v>
      </c>
      <c r="F83" s="71">
        <v>0</v>
      </c>
      <c r="G83" s="59">
        <v>0</v>
      </c>
      <c r="H83" s="59">
        <v>0</v>
      </c>
    </row>
    <row r="84" spans="1:8" ht="16.5" customHeight="1" x14ac:dyDescent="0.3">
      <c r="A84" s="70" t="s">
        <v>356</v>
      </c>
      <c r="B84" s="58" t="s">
        <v>357</v>
      </c>
      <c r="C84" s="142"/>
      <c r="D84" s="71">
        <v>0</v>
      </c>
      <c r="E84" s="71">
        <v>0</v>
      </c>
      <c r="F84" s="71">
        <v>0</v>
      </c>
      <c r="G84" s="59">
        <v>0</v>
      </c>
      <c r="H84" s="59">
        <v>0</v>
      </c>
    </row>
    <row r="85" spans="1:8" ht="16.5" customHeight="1" x14ac:dyDescent="0.3">
      <c r="A85" s="57" t="s">
        <v>243</v>
      </c>
      <c r="B85" s="60" t="s">
        <v>358</v>
      </c>
      <c r="C85" s="142"/>
      <c r="D85" s="71">
        <v>0</v>
      </c>
      <c r="E85" s="71">
        <v>0</v>
      </c>
      <c r="F85" s="71">
        <v>0</v>
      </c>
      <c r="G85" s="59">
        <v>0</v>
      </c>
      <c r="H85" s="59">
        <v>0</v>
      </c>
    </row>
    <row r="86" spans="1:8" ht="16.5" customHeight="1" x14ac:dyDescent="0.3">
      <c r="A86" s="57" t="s">
        <v>359</v>
      </c>
      <c r="B86" s="60" t="s">
        <v>360</v>
      </c>
      <c r="C86" s="110">
        <f>C43-C88+C9+C11+C12+C14+C15+C16-C85</f>
        <v>0</v>
      </c>
      <c r="D86" s="110">
        <f t="shared" ref="D86:H86" si="31">D43-D88+D9+D11+D12+D14+D15+D16-D85</f>
        <v>261024670</v>
      </c>
      <c r="E86" s="110">
        <f t="shared" si="31"/>
        <v>261024670</v>
      </c>
      <c r="F86" s="110">
        <f t="shared" si="31"/>
        <v>158591710</v>
      </c>
      <c r="G86" s="110">
        <f t="shared" si="31"/>
        <v>157628145</v>
      </c>
      <c r="H86" s="110">
        <f t="shared" si="31"/>
        <v>25857749</v>
      </c>
    </row>
    <row r="87" spans="1:8" ht="16.5" customHeight="1" x14ac:dyDescent="0.3">
      <c r="A87" s="57"/>
      <c r="B87" s="60" t="s">
        <v>361</v>
      </c>
      <c r="C87" s="146"/>
      <c r="D87" s="71">
        <v>0</v>
      </c>
      <c r="E87" s="71">
        <v>0</v>
      </c>
      <c r="F87" s="71">
        <v>0</v>
      </c>
      <c r="G87" s="71">
        <v>-36801</v>
      </c>
      <c r="H87" s="71">
        <v>0</v>
      </c>
    </row>
    <row r="88" spans="1:8" ht="16.5" customHeight="1" x14ac:dyDescent="0.35">
      <c r="A88" s="57" t="s">
        <v>362</v>
      </c>
      <c r="B88" s="55" t="s">
        <v>363</v>
      </c>
      <c r="C88" s="115">
        <f>+C89+C180+C219+C223+C248+C250</f>
        <v>0</v>
      </c>
      <c r="D88" s="115">
        <f t="shared" ref="D88:H88" si="32">+D89+D180+D219+D223+D248+D250</f>
        <v>708382200</v>
      </c>
      <c r="E88" s="115">
        <f t="shared" si="32"/>
        <v>712328940</v>
      </c>
      <c r="F88" s="115">
        <f t="shared" si="32"/>
        <v>475308730</v>
      </c>
      <c r="G88" s="115">
        <f t="shared" si="32"/>
        <v>474696891</v>
      </c>
      <c r="H88" s="115">
        <f t="shared" si="32"/>
        <v>70207244</v>
      </c>
    </row>
    <row r="89" spans="1:8" s="62" customFormat="1" ht="16.5" customHeight="1" x14ac:dyDescent="0.3">
      <c r="A89" s="51" t="s">
        <v>364</v>
      </c>
      <c r="B89" s="55" t="s">
        <v>365</v>
      </c>
      <c r="C89" s="111">
        <f>+C90+C106+C142+C172+C176</f>
        <v>0</v>
      </c>
      <c r="D89" s="111">
        <f t="shared" ref="D89:H89" si="33">+D90+D106+D142+D172+D176</f>
        <v>290383670</v>
      </c>
      <c r="E89" s="111">
        <f t="shared" si="33"/>
        <v>302411810</v>
      </c>
      <c r="F89" s="111">
        <f t="shared" si="33"/>
        <v>240405070</v>
      </c>
      <c r="G89" s="111">
        <f t="shared" si="33"/>
        <v>240291313</v>
      </c>
      <c r="H89" s="111">
        <f t="shared" si="33"/>
        <v>29601022</v>
      </c>
    </row>
    <row r="90" spans="1:8" s="62" customFormat="1" ht="16.5" customHeight="1" x14ac:dyDescent="0.3">
      <c r="A90" s="57" t="s">
        <v>366</v>
      </c>
      <c r="B90" s="55" t="s">
        <v>367</v>
      </c>
      <c r="C90" s="110">
        <f t="shared" ref="C90:H90" si="34">+C91+C103+C104+C94+C97+C92+C93</f>
        <v>0</v>
      </c>
      <c r="D90" s="110">
        <f t="shared" si="34"/>
        <v>116571900</v>
      </c>
      <c r="E90" s="110">
        <f t="shared" si="34"/>
        <v>117774690</v>
      </c>
      <c r="F90" s="110">
        <f t="shared" si="34"/>
        <v>83294690</v>
      </c>
      <c r="G90" s="110">
        <f t="shared" si="34"/>
        <v>83182440</v>
      </c>
      <c r="H90" s="110">
        <f t="shared" si="34"/>
        <v>8454555</v>
      </c>
    </row>
    <row r="91" spans="1:8" s="62" customFormat="1" ht="16.5" customHeight="1" x14ac:dyDescent="0.3">
      <c r="A91" s="57"/>
      <c r="B91" s="58" t="s">
        <v>368</v>
      </c>
      <c r="C91" s="142"/>
      <c r="D91" s="71">
        <v>100744000</v>
      </c>
      <c r="E91" s="71">
        <v>101016000</v>
      </c>
      <c r="F91" s="71">
        <v>69889000</v>
      </c>
      <c r="G91" s="59">
        <v>69887104</v>
      </c>
      <c r="H91" s="59">
        <v>6297105</v>
      </c>
    </row>
    <row r="92" spans="1:8" s="62" customFormat="1" ht="45" x14ac:dyDescent="0.3">
      <c r="A92" s="57"/>
      <c r="B92" s="58" t="s">
        <v>369</v>
      </c>
      <c r="C92" s="142"/>
      <c r="D92" s="71">
        <v>2050</v>
      </c>
      <c r="E92" s="71">
        <v>2050</v>
      </c>
      <c r="F92" s="71">
        <v>2050</v>
      </c>
      <c r="G92" s="59">
        <v>2031</v>
      </c>
      <c r="H92" s="59">
        <v>0</v>
      </c>
    </row>
    <row r="93" spans="1:8" s="62" customFormat="1" ht="60" x14ac:dyDescent="0.3">
      <c r="A93" s="57"/>
      <c r="B93" s="58" t="s">
        <v>370</v>
      </c>
      <c r="C93" s="142"/>
      <c r="D93" s="71">
        <v>7580</v>
      </c>
      <c r="E93" s="71">
        <v>7580</v>
      </c>
      <c r="F93" s="71">
        <v>7580</v>
      </c>
      <c r="G93" s="59">
        <v>7548</v>
      </c>
      <c r="H93" s="59">
        <v>0</v>
      </c>
    </row>
    <row r="94" spans="1:8" s="143" customFormat="1" ht="16.5" customHeight="1" x14ac:dyDescent="0.3">
      <c r="A94" s="51"/>
      <c r="B94" s="72" t="s">
        <v>371</v>
      </c>
      <c r="C94" s="112">
        <f t="shared" ref="C94:H94" si="35">C95+C96</f>
        <v>0</v>
      </c>
      <c r="D94" s="112">
        <f t="shared" si="35"/>
        <v>0</v>
      </c>
      <c r="E94" s="112">
        <f t="shared" si="35"/>
        <v>0</v>
      </c>
      <c r="F94" s="112">
        <f t="shared" si="35"/>
        <v>0</v>
      </c>
      <c r="G94" s="112">
        <f t="shared" si="35"/>
        <v>0</v>
      </c>
      <c r="H94" s="112">
        <f t="shared" si="35"/>
        <v>0</v>
      </c>
    </row>
    <row r="95" spans="1:8" s="62" customFormat="1" ht="16.5" customHeight="1" x14ac:dyDescent="0.3">
      <c r="A95" s="57"/>
      <c r="B95" s="58" t="s">
        <v>372</v>
      </c>
      <c r="C95" s="112"/>
      <c r="D95" s="53">
        <v>0</v>
      </c>
      <c r="E95" s="53">
        <v>0</v>
      </c>
      <c r="F95" s="53">
        <v>0</v>
      </c>
      <c r="G95" s="59">
        <v>0</v>
      </c>
      <c r="H95" s="59">
        <v>0</v>
      </c>
    </row>
    <row r="96" spans="1:8" s="62" customFormat="1" ht="60" x14ac:dyDescent="0.3">
      <c r="A96" s="57"/>
      <c r="B96" s="58" t="s">
        <v>370</v>
      </c>
      <c r="C96" s="112"/>
      <c r="D96" s="53">
        <v>0</v>
      </c>
      <c r="E96" s="53">
        <v>0</v>
      </c>
      <c r="F96" s="53">
        <v>0</v>
      </c>
      <c r="G96" s="59">
        <v>0</v>
      </c>
      <c r="H96" s="59">
        <v>0</v>
      </c>
    </row>
    <row r="97" spans="1:8" s="62" customFormat="1" ht="16.5" customHeight="1" x14ac:dyDescent="0.3">
      <c r="A97" s="57"/>
      <c r="B97" s="72" t="s">
        <v>373</v>
      </c>
      <c r="C97" s="112">
        <f t="shared" ref="C97:G97" si="36">C98+C101+C102</f>
        <v>0</v>
      </c>
      <c r="D97" s="112">
        <f t="shared" si="36"/>
        <v>12900270</v>
      </c>
      <c r="E97" s="112">
        <f t="shared" si="36"/>
        <v>13842060</v>
      </c>
      <c r="F97" s="112">
        <f t="shared" si="36"/>
        <v>11770060</v>
      </c>
      <c r="G97" s="112">
        <f t="shared" si="36"/>
        <v>11764398</v>
      </c>
      <c r="H97" s="112">
        <f t="shared" ref="H97" si="37">H98+H101+H102</f>
        <v>1891663</v>
      </c>
    </row>
    <row r="98" spans="1:8" s="62" customFormat="1" ht="30" x14ac:dyDescent="0.3">
      <c r="A98" s="57"/>
      <c r="B98" s="58" t="s">
        <v>374</v>
      </c>
      <c r="C98" s="112">
        <f t="shared" ref="C98:G98" si="38">C99+C100</f>
        <v>0</v>
      </c>
      <c r="D98" s="112">
        <f t="shared" si="38"/>
        <v>11738980</v>
      </c>
      <c r="E98" s="112">
        <f t="shared" si="38"/>
        <v>12630890</v>
      </c>
      <c r="F98" s="112">
        <f t="shared" si="38"/>
        <v>10957890</v>
      </c>
      <c r="G98" s="112">
        <f t="shared" si="38"/>
        <v>10957873</v>
      </c>
      <c r="H98" s="112">
        <f t="shared" ref="H98" si="39">H99+H100</f>
        <v>1759806</v>
      </c>
    </row>
    <row r="99" spans="1:8" x14ac:dyDescent="0.3">
      <c r="A99" s="57"/>
      <c r="B99" s="58" t="s">
        <v>372</v>
      </c>
      <c r="C99" s="142"/>
      <c r="D99" s="71">
        <v>11738400</v>
      </c>
      <c r="E99" s="71">
        <v>12630310</v>
      </c>
      <c r="F99" s="71">
        <v>10957310</v>
      </c>
      <c r="G99" s="59">
        <v>10957294</v>
      </c>
      <c r="H99" s="59">
        <v>1759806</v>
      </c>
    </row>
    <row r="100" spans="1:8" ht="60" x14ac:dyDescent="0.3">
      <c r="A100" s="57"/>
      <c r="B100" s="58" t="s">
        <v>370</v>
      </c>
      <c r="C100" s="142"/>
      <c r="D100" s="71">
        <v>580</v>
      </c>
      <c r="E100" s="71">
        <v>580</v>
      </c>
      <c r="F100" s="71">
        <v>580</v>
      </c>
      <c r="G100" s="59">
        <v>579</v>
      </c>
      <c r="H100" s="59">
        <v>0</v>
      </c>
    </row>
    <row r="101" spans="1:8" ht="60" x14ac:dyDescent="0.3">
      <c r="A101" s="57"/>
      <c r="B101" s="58" t="s">
        <v>375</v>
      </c>
      <c r="C101" s="142"/>
      <c r="D101" s="71">
        <v>586840</v>
      </c>
      <c r="E101" s="71">
        <v>597170</v>
      </c>
      <c r="F101" s="71">
        <v>465170</v>
      </c>
      <c r="G101" s="59">
        <v>465158</v>
      </c>
      <c r="H101" s="59">
        <v>90344</v>
      </c>
    </row>
    <row r="102" spans="1:8" ht="45" x14ac:dyDescent="0.3">
      <c r="A102" s="57"/>
      <c r="B102" s="58" t="s">
        <v>376</v>
      </c>
      <c r="C102" s="142"/>
      <c r="D102" s="71">
        <v>574450</v>
      </c>
      <c r="E102" s="71">
        <v>614000</v>
      </c>
      <c r="F102" s="71">
        <v>347000</v>
      </c>
      <c r="G102" s="59">
        <v>341367</v>
      </c>
      <c r="H102" s="59">
        <v>41513</v>
      </c>
    </row>
    <row r="103" spans="1:8" ht="16.5" customHeight="1" x14ac:dyDescent="0.3">
      <c r="A103" s="57"/>
      <c r="B103" s="58" t="s">
        <v>377</v>
      </c>
      <c r="C103" s="142"/>
      <c r="D103" s="71">
        <v>148000</v>
      </c>
      <c r="E103" s="71">
        <v>148000</v>
      </c>
      <c r="F103" s="71">
        <v>78000</v>
      </c>
      <c r="G103" s="59">
        <v>78000</v>
      </c>
      <c r="H103" s="59">
        <v>9000</v>
      </c>
    </row>
    <row r="104" spans="1:8" ht="45" x14ac:dyDescent="0.3">
      <c r="A104" s="57"/>
      <c r="B104" s="58" t="s">
        <v>378</v>
      </c>
      <c r="C104" s="142"/>
      <c r="D104" s="71">
        <v>2770000</v>
      </c>
      <c r="E104" s="71">
        <v>2759000</v>
      </c>
      <c r="F104" s="71">
        <v>1548000</v>
      </c>
      <c r="G104" s="59">
        <v>1443359</v>
      </c>
      <c r="H104" s="59">
        <v>256787</v>
      </c>
    </row>
    <row r="105" spans="1:8" x14ac:dyDescent="0.3">
      <c r="A105" s="57"/>
      <c r="B105" s="60" t="s">
        <v>361</v>
      </c>
      <c r="C105" s="142"/>
      <c r="D105" s="71">
        <v>0</v>
      </c>
      <c r="E105" s="71">
        <v>0</v>
      </c>
      <c r="F105" s="71">
        <v>0</v>
      </c>
      <c r="G105" s="59">
        <v>-7710</v>
      </c>
      <c r="H105" s="59">
        <v>-3105</v>
      </c>
    </row>
    <row r="106" spans="1:8" ht="30" x14ac:dyDescent="0.3">
      <c r="A106" s="118" t="s">
        <v>379</v>
      </c>
      <c r="B106" s="55" t="s">
        <v>380</v>
      </c>
      <c r="C106" s="112">
        <f t="shared" ref="C106:H106" si="40">C107+C110+C113+C116+C119+C122+C128+C125+C131</f>
        <v>0</v>
      </c>
      <c r="D106" s="112">
        <f t="shared" si="40"/>
        <v>141538820</v>
      </c>
      <c r="E106" s="112">
        <f t="shared" si="40"/>
        <v>153497370</v>
      </c>
      <c r="F106" s="112">
        <f t="shared" si="40"/>
        <v>134061690</v>
      </c>
      <c r="G106" s="112">
        <f t="shared" si="40"/>
        <v>134061381</v>
      </c>
      <c r="H106" s="112">
        <f t="shared" si="40"/>
        <v>17124101</v>
      </c>
    </row>
    <row r="107" spans="1:8" s="54" customFormat="1" ht="16.5" customHeight="1" x14ac:dyDescent="0.3">
      <c r="A107" s="51"/>
      <c r="B107" s="72" t="s">
        <v>381</v>
      </c>
      <c r="C107" s="112">
        <f t="shared" ref="C107:H107" si="41">C108+C109</f>
        <v>0</v>
      </c>
      <c r="D107" s="112">
        <f t="shared" si="41"/>
        <v>7685430</v>
      </c>
      <c r="E107" s="112">
        <f t="shared" si="41"/>
        <v>9493020</v>
      </c>
      <c r="F107" s="112">
        <f t="shared" si="41"/>
        <v>8902680</v>
      </c>
      <c r="G107" s="112">
        <f t="shared" si="41"/>
        <v>8902649</v>
      </c>
      <c r="H107" s="112">
        <f t="shared" si="41"/>
        <v>1294253</v>
      </c>
    </row>
    <row r="108" spans="1:8" x14ac:dyDescent="0.3">
      <c r="A108" s="57"/>
      <c r="B108" s="58" t="s">
        <v>368</v>
      </c>
      <c r="C108" s="142"/>
      <c r="D108" s="71">
        <v>7685430</v>
      </c>
      <c r="E108" s="71">
        <v>9493020</v>
      </c>
      <c r="F108" s="71">
        <v>8902680</v>
      </c>
      <c r="G108" s="59">
        <v>8902649</v>
      </c>
      <c r="H108" s="59">
        <v>1294253</v>
      </c>
    </row>
    <row r="109" spans="1:8" ht="60" x14ac:dyDescent="0.3">
      <c r="A109" s="57"/>
      <c r="B109" s="58" t="s">
        <v>370</v>
      </c>
      <c r="C109" s="142"/>
      <c r="D109" s="71">
        <v>0</v>
      </c>
      <c r="E109" s="71">
        <v>0</v>
      </c>
      <c r="F109" s="71">
        <v>0</v>
      </c>
      <c r="G109" s="59">
        <v>0</v>
      </c>
      <c r="H109" s="59">
        <v>0</v>
      </c>
    </row>
    <row r="110" spans="1:8" s="54" customFormat="1" ht="16.5" customHeight="1" x14ac:dyDescent="0.3">
      <c r="A110" s="51"/>
      <c r="B110" s="72" t="s">
        <v>382</v>
      </c>
      <c r="C110" s="112">
        <f t="shared" ref="C110:H110" si="42">C111+C112</f>
        <v>0</v>
      </c>
      <c r="D110" s="112">
        <f t="shared" si="42"/>
        <v>0</v>
      </c>
      <c r="E110" s="112">
        <f t="shared" si="42"/>
        <v>0</v>
      </c>
      <c r="F110" s="112">
        <f t="shared" si="42"/>
        <v>0</v>
      </c>
      <c r="G110" s="112">
        <f t="shared" si="42"/>
        <v>0</v>
      </c>
      <c r="H110" s="112">
        <f t="shared" si="42"/>
        <v>0</v>
      </c>
    </row>
    <row r="111" spans="1:8" x14ac:dyDescent="0.3">
      <c r="A111" s="57"/>
      <c r="B111" s="58" t="s">
        <v>368</v>
      </c>
      <c r="C111" s="112"/>
      <c r="D111" s="71">
        <v>0</v>
      </c>
      <c r="E111" s="71">
        <v>0</v>
      </c>
      <c r="F111" s="71">
        <v>0</v>
      </c>
      <c r="G111" s="59">
        <v>0</v>
      </c>
      <c r="H111" s="59">
        <v>0</v>
      </c>
    </row>
    <row r="112" spans="1:8" ht="60" x14ac:dyDescent="0.3">
      <c r="A112" s="57"/>
      <c r="B112" s="58" t="s">
        <v>370</v>
      </c>
      <c r="C112" s="112"/>
      <c r="D112" s="71">
        <v>0</v>
      </c>
      <c r="E112" s="71">
        <v>0</v>
      </c>
      <c r="F112" s="71">
        <v>0</v>
      </c>
      <c r="G112" s="59">
        <v>0</v>
      </c>
      <c r="H112" s="59">
        <v>0</v>
      </c>
    </row>
    <row r="113" spans="1:8" s="54" customFormat="1" x14ac:dyDescent="0.3">
      <c r="A113" s="51"/>
      <c r="B113" s="72" t="s">
        <v>383</v>
      </c>
      <c r="C113" s="112">
        <f t="shared" ref="C113:H113" si="43">C114+C115</f>
        <v>0</v>
      </c>
      <c r="D113" s="112">
        <f t="shared" si="43"/>
        <v>7598260</v>
      </c>
      <c r="E113" s="112">
        <f t="shared" si="43"/>
        <v>8263120</v>
      </c>
      <c r="F113" s="112">
        <f t="shared" si="43"/>
        <v>7407920</v>
      </c>
      <c r="G113" s="112">
        <f t="shared" si="43"/>
        <v>7407880</v>
      </c>
      <c r="H113" s="112">
        <f t="shared" si="43"/>
        <v>729816</v>
      </c>
    </row>
    <row r="114" spans="1:8" x14ac:dyDescent="0.3">
      <c r="A114" s="57"/>
      <c r="B114" s="58" t="s">
        <v>368</v>
      </c>
      <c r="C114" s="142"/>
      <c r="D114" s="71">
        <v>7598260</v>
      </c>
      <c r="E114" s="71">
        <v>8263120</v>
      </c>
      <c r="F114" s="71">
        <v>7407920</v>
      </c>
      <c r="G114" s="59">
        <v>7407880</v>
      </c>
      <c r="H114" s="59">
        <v>729816</v>
      </c>
    </row>
    <row r="115" spans="1:8" ht="60" x14ac:dyDescent="0.3">
      <c r="A115" s="57"/>
      <c r="B115" s="58" t="s">
        <v>370</v>
      </c>
      <c r="C115" s="142"/>
      <c r="D115" s="71">
        <v>0</v>
      </c>
      <c r="E115" s="71">
        <v>0</v>
      </c>
      <c r="F115" s="71">
        <v>0</v>
      </c>
      <c r="G115" s="59">
        <v>0</v>
      </c>
      <c r="H115" s="59">
        <v>0</v>
      </c>
    </row>
    <row r="116" spans="1:8" s="54" customFormat="1" ht="36" customHeight="1" x14ac:dyDescent="0.3">
      <c r="A116" s="51"/>
      <c r="B116" s="72" t="s">
        <v>384</v>
      </c>
      <c r="C116" s="112">
        <f t="shared" ref="C116:H116" si="44">C117+C118</f>
        <v>0</v>
      </c>
      <c r="D116" s="112">
        <f t="shared" si="44"/>
        <v>38485220</v>
      </c>
      <c r="E116" s="112">
        <f t="shared" si="44"/>
        <v>41166270</v>
      </c>
      <c r="F116" s="112">
        <f t="shared" si="44"/>
        <v>35710460</v>
      </c>
      <c r="G116" s="112">
        <f t="shared" si="44"/>
        <v>35710419</v>
      </c>
      <c r="H116" s="112">
        <f t="shared" si="44"/>
        <v>5125287</v>
      </c>
    </row>
    <row r="117" spans="1:8" x14ac:dyDescent="0.3">
      <c r="A117" s="57"/>
      <c r="B117" s="58" t="s">
        <v>368</v>
      </c>
      <c r="C117" s="142"/>
      <c r="D117" s="71">
        <v>38473380</v>
      </c>
      <c r="E117" s="71">
        <v>41154220</v>
      </c>
      <c r="F117" s="71">
        <v>35698410</v>
      </c>
      <c r="G117" s="59">
        <v>35698392</v>
      </c>
      <c r="H117" s="59">
        <v>5125287</v>
      </c>
    </row>
    <row r="118" spans="1:8" ht="60" x14ac:dyDescent="0.3">
      <c r="A118" s="57"/>
      <c r="B118" s="58" t="s">
        <v>370</v>
      </c>
      <c r="C118" s="142"/>
      <c r="D118" s="71">
        <v>11840</v>
      </c>
      <c r="E118" s="71">
        <v>12050</v>
      </c>
      <c r="F118" s="71">
        <v>12050</v>
      </c>
      <c r="G118" s="59">
        <v>12027</v>
      </c>
      <c r="H118" s="59">
        <v>0</v>
      </c>
    </row>
    <row r="119" spans="1:8" ht="16.5" customHeight="1" x14ac:dyDescent="0.3">
      <c r="A119" s="57"/>
      <c r="B119" s="147" t="s">
        <v>385</v>
      </c>
      <c r="C119" s="112">
        <f t="shared" ref="C119:H119" si="45">C120+C121</f>
        <v>0</v>
      </c>
      <c r="D119" s="112">
        <f t="shared" si="45"/>
        <v>8330</v>
      </c>
      <c r="E119" s="112">
        <f t="shared" si="45"/>
        <v>21350</v>
      </c>
      <c r="F119" s="112">
        <f t="shared" si="45"/>
        <v>20240</v>
      </c>
      <c r="G119" s="112">
        <f t="shared" si="45"/>
        <v>20173</v>
      </c>
      <c r="H119" s="112">
        <f t="shared" si="45"/>
        <v>0</v>
      </c>
    </row>
    <row r="120" spans="1:8" x14ac:dyDescent="0.3">
      <c r="A120" s="57"/>
      <c r="B120" s="73" t="s">
        <v>368</v>
      </c>
      <c r="C120" s="142"/>
      <c r="D120" s="71">
        <v>8330</v>
      </c>
      <c r="E120" s="71">
        <v>21350</v>
      </c>
      <c r="F120" s="71">
        <v>20240</v>
      </c>
      <c r="G120" s="59">
        <v>20173</v>
      </c>
      <c r="H120" s="59">
        <v>0</v>
      </c>
    </row>
    <row r="121" spans="1:8" ht="60" x14ac:dyDescent="0.3">
      <c r="A121" s="57"/>
      <c r="B121" s="73" t="s">
        <v>370</v>
      </c>
      <c r="C121" s="142"/>
      <c r="D121" s="71">
        <v>0</v>
      </c>
      <c r="E121" s="71">
        <v>0</v>
      </c>
      <c r="F121" s="71">
        <v>0</v>
      </c>
      <c r="G121" s="59">
        <v>0</v>
      </c>
      <c r="H121" s="59">
        <v>0</v>
      </c>
    </row>
    <row r="122" spans="1:8" ht="30" x14ac:dyDescent="0.3">
      <c r="A122" s="57"/>
      <c r="B122" s="72" t="s">
        <v>386</v>
      </c>
      <c r="C122" s="112">
        <f t="shared" ref="C122:H122" si="46">C123+C124</f>
        <v>0</v>
      </c>
      <c r="D122" s="112">
        <f t="shared" si="46"/>
        <v>560360</v>
      </c>
      <c r="E122" s="112">
        <f t="shared" si="46"/>
        <v>608340</v>
      </c>
      <c r="F122" s="112">
        <f t="shared" si="46"/>
        <v>511070</v>
      </c>
      <c r="G122" s="112">
        <f t="shared" si="46"/>
        <v>511070</v>
      </c>
      <c r="H122" s="112">
        <f t="shared" si="46"/>
        <v>65833</v>
      </c>
    </row>
    <row r="123" spans="1:8" ht="16.5" customHeight="1" x14ac:dyDescent="0.3">
      <c r="A123" s="57"/>
      <c r="B123" s="58" t="s">
        <v>368</v>
      </c>
      <c r="C123" s="142"/>
      <c r="D123" s="71">
        <v>560360</v>
      </c>
      <c r="E123" s="71">
        <v>608340</v>
      </c>
      <c r="F123" s="71">
        <v>511070</v>
      </c>
      <c r="G123" s="59">
        <v>511070</v>
      </c>
      <c r="H123" s="59">
        <v>65833</v>
      </c>
    </row>
    <row r="124" spans="1:8" ht="60" x14ac:dyDescent="0.3">
      <c r="A124" s="57"/>
      <c r="B124" s="58" t="s">
        <v>370</v>
      </c>
      <c r="C124" s="142"/>
      <c r="D124" s="71">
        <v>0</v>
      </c>
      <c r="E124" s="71">
        <v>0</v>
      </c>
      <c r="F124" s="71">
        <v>0</v>
      </c>
      <c r="G124" s="59">
        <v>0</v>
      </c>
      <c r="H124" s="59">
        <v>0</v>
      </c>
    </row>
    <row r="125" spans="1:8" s="54" customFormat="1" x14ac:dyDescent="0.3">
      <c r="A125" s="57"/>
      <c r="B125" s="76" t="s">
        <v>387</v>
      </c>
      <c r="C125" s="112">
        <f t="shared" ref="C125:H125" si="47">C126+C127</f>
        <v>0</v>
      </c>
      <c r="D125" s="112">
        <f t="shared" si="47"/>
        <v>0</v>
      </c>
      <c r="E125" s="112">
        <f t="shared" si="47"/>
        <v>0</v>
      </c>
      <c r="F125" s="112">
        <f t="shared" si="47"/>
        <v>0</v>
      </c>
      <c r="G125" s="112">
        <f t="shared" si="47"/>
        <v>0</v>
      </c>
      <c r="H125" s="112">
        <f t="shared" si="47"/>
        <v>0</v>
      </c>
    </row>
    <row r="126" spans="1:8" x14ac:dyDescent="0.3">
      <c r="A126" s="57"/>
      <c r="B126" s="74" t="s">
        <v>368</v>
      </c>
      <c r="C126" s="142"/>
      <c r="D126" s="71">
        <v>0</v>
      </c>
      <c r="E126" s="71">
        <v>0</v>
      </c>
      <c r="F126" s="71">
        <v>0</v>
      </c>
      <c r="G126" s="59">
        <v>0</v>
      </c>
      <c r="H126" s="59">
        <v>0</v>
      </c>
    </row>
    <row r="127" spans="1:8" ht="60" x14ac:dyDescent="0.3">
      <c r="A127" s="57"/>
      <c r="B127" s="74" t="s">
        <v>370</v>
      </c>
      <c r="C127" s="142"/>
      <c r="D127" s="71">
        <v>0</v>
      </c>
      <c r="E127" s="71">
        <v>0</v>
      </c>
      <c r="F127" s="71">
        <v>0</v>
      </c>
      <c r="G127" s="59">
        <v>0</v>
      </c>
      <c r="H127" s="59">
        <v>0</v>
      </c>
    </row>
    <row r="128" spans="1:8" s="54" customFormat="1" x14ac:dyDescent="0.3">
      <c r="A128" s="57"/>
      <c r="B128" s="76" t="s">
        <v>388</v>
      </c>
      <c r="C128" s="112">
        <f t="shared" ref="C128:H128" si="48">C129+C130</f>
        <v>0</v>
      </c>
      <c r="D128" s="112">
        <f t="shared" si="48"/>
        <v>63945720</v>
      </c>
      <c r="E128" s="112">
        <f t="shared" si="48"/>
        <v>66283800</v>
      </c>
      <c r="F128" s="112">
        <f t="shared" si="48"/>
        <v>56758820</v>
      </c>
      <c r="G128" s="112">
        <f t="shared" si="48"/>
        <v>56758762</v>
      </c>
      <c r="H128" s="112">
        <f t="shared" si="48"/>
        <v>5821496</v>
      </c>
    </row>
    <row r="129" spans="1:8" x14ac:dyDescent="0.3">
      <c r="A129" s="57"/>
      <c r="B129" s="74" t="s">
        <v>368</v>
      </c>
      <c r="C129" s="142"/>
      <c r="D129" s="71">
        <v>63937300</v>
      </c>
      <c r="E129" s="71">
        <v>66273760</v>
      </c>
      <c r="F129" s="71">
        <v>56748780</v>
      </c>
      <c r="G129" s="75">
        <v>56748745</v>
      </c>
      <c r="H129" s="75">
        <v>5821496</v>
      </c>
    </row>
    <row r="130" spans="1:8" ht="60" x14ac:dyDescent="0.3">
      <c r="A130" s="57"/>
      <c r="B130" s="74" t="s">
        <v>370</v>
      </c>
      <c r="C130" s="142"/>
      <c r="D130" s="71">
        <v>8420</v>
      </c>
      <c r="E130" s="71">
        <v>10040</v>
      </c>
      <c r="F130" s="71">
        <v>10040</v>
      </c>
      <c r="G130" s="75">
        <v>10017</v>
      </c>
      <c r="H130" s="75">
        <v>0</v>
      </c>
    </row>
    <row r="131" spans="1:8" s="54" customFormat="1" ht="30" x14ac:dyDescent="0.3">
      <c r="A131" s="57"/>
      <c r="B131" s="76" t="s">
        <v>389</v>
      </c>
      <c r="C131" s="112">
        <f t="shared" ref="C131:H131" si="49">C132+C135+C138+C136+C137</f>
        <v>0</v>
      </c>
      <c r="D131" s="112">
        <f t="shared" si="49"/>
        <v>23255500</v>
      </c>
      <c r="E131" s="112">
        <f t="shared" si="49"/>
        <v>27661470</v>
      </c>
      <c r="F131" s="112">
        <f t="shared" si="49"/>
        <v>24750500</v>
      </c>
      <c r="G131" s="112">
        <f t="shared" si="49"/>
        <v>24750428</v>
      </c>
      <c r="H131" s="112">
        <f t="shared" si="49"/>
        <v>4087416</v>
      </c>
    </row>
    <row r="132" spans="1:8" s="54" customFormat="1" ht="30" x14ac:dyDescent="0.3">
      <c r="A132" s="57"/>
      <c r="B132" s="76" t="s">
        <v>390</v>
      </c>
      <c r="C132" s="112">
        <f t="shared" ref="C132:H132" si="50">C133+C134</f>
        <v>0</v>
      </c>
      <c r="D132" s="112">
        <f t="shared" si="50"/>
        <v>18763480</v>
      </c>
      <c r="E132" s="112">
        <f t="shared" si="50"/>
        <v>23482290</v>
      </c>
      <c r="F132" s="112">
        <f t="shared" si="50"/>
        <v>21380300</v>
      </c>
      <c r="G132" s="112">
        <f t="shared" si="50"/>
        <v>21380244</v>
      </c>
      <c r="H132" s="112">
        <f t="shared" si="50"/>
        <v>3880241</v>
      </c>
    </row>
    <row r="133" spans="1:8" ht="16.5" customHeight="1" x14ac:dyDescent="0.3">
      <c r="A133" s="57"/>
      <c r="B133" s="74" t="s">
        <v>368</v>
      </c>
      <c r="C133" s="142"/>
      <c r="D133" s="71">
        <v>18692180</v>
      </c>
      <c r="E133" s="71">
        <v>23385960</v>
      </c>
      <c r="F133" s="71">
        <v>21283970</v>
      </c>
      <c r="G133" s="59">
        <v>21283933</v>
      </c>
      <c r="H133" s="59">
        <v>3880241</v>
      </c>
    </row>
    <row r="134" spans="1:8" ht="60" x14ac:dyDescent="0.3">
      <c r="A134" s="57"/>
      <c r="B134" s="74" t="s">
        <v>370</v>
      </c>
      <c r="C134" s="142"/>
      <c r="D134" s="71">
        <v>71300</v>
      </c>
      <c r="E134" s="71">
        <v>96330</v>
      </c>
      <c r="F134" s="71">
        <v>96330</v>
      </c>
      <c r="G134" s="59">
        <v>96311</v>
      </c>
      <c r="H134" s="59">
        <v>0</v>
      </c>
    </row>
    <row r="135" spans="1:8" ht="16.5" customHeight="1" x14ac:dyDescent="0.3">
      <c r="A135" s="57"/>
      <c r="B135" s="74" t="s">
        <v>391</v>
      </c>
      <c r="C135" s="142"/>
      <c r="D135" s="71">
        <v>0</v>
      </c>
      <c r="E135" s="71">
        <v>0</v>
      </c>
      <c r="F135" s="71">
        <v>0</v>
      </c>
      <c r="G135" s="59">
        <v>0</v>
      </c>
      <c r="H135" s="59">
        <v>0</v>
      </c>
    </row>
    <row r="136" spans="1:8" ht="30" x14ac:dyDescent="0.3">
      <c r="A136" s="51"/>
      <c r="B136" s="74" t="s">
        <v>392</v>
      </c>
      <c r="C136" s="112"/>
      <c r="D136" s="71">
        <v>4492020</v>
      </c>
      <c r="E136" s="71">
        <v>4179180</v>
      </c>
      <c r="F136" s="71">
        <v>3370200</v>
      </c>
      <c r="G136" s="59">
        <v>3370184</v>
      </c>
      <c r="H136" s="59">
        <v>207175</v>
      </c>
    </row>
    <row r="137" spans="1:8" ht="16.5" customHeight="1" x14ac:dyDescent="0.3">
      <c r="A137" s="51"/>
      <c r="B137" s="74" t="s">
        <v>393</v>
      </c>
      <c r="C137" s="112"/>
      <c r="D137" s="53">
        <v>0</v>
      </c>
      <c r="E137" s="53">
        <v>0</v>
      </c>
      <c r="F137" s="53">
        <v>0</v>
      </c>
      <c r="G137" s="59">
        <v>0</v>
      </c>
      <c r="H137" s="59">
        <v>0</v>
      </c>
    </row>
    <row r="138" spans="1:8" s="54" customFormat="1" ht="16.5" customHeight="1" x14ac:dyDescent="0.3">
      <c r="A138" s="57"/>
      <c r="B138" s="74" t="s">
        <v>394</v>
      </c>
      <c r="C138" s="112">
        <f>C139+C140</f>
        <v>0</v>
      </c>
      <c r="D138" s="112">
        <f t="shared" ref="D138:H138" si="51">D139+D140</f>
        <v>0</v>
      </c>
      <c r="E138" s="112">
        <f t="shared" si="51"/>
        <v>0</v>
      </c>
      <c r="F138" s="112">
        <f t="shared" si="51"/>
        <v>0</v>
      </c>
      <c r="G138" s="112">
        <f t="shared" si="51"/>
        <v>0</v>
      </c>
      <c r="H138" s="112">
        <f t="shared" si="51"/>
        <v>0</v>
      </c>
    </row>
    <row r="139" spans="1:8" s="54" customFormat="1" ht="16.5" customHeight="1" x14ac:dyDescent="0.3">
      <c r="A139" s="57"/>
      <c r="B139" s="74" t="s">
        <v>368</v>
      </c>
      <c r="C139" s="112"/>
      <c r="D139" s="53">
        <v>0</v>
      </c>
      <c r="E139" s="53">
        <v>0</v>
      </c>
      <c r="F139" s="53">
        <v>0</v>
      </c>
      <c r="G139" s="59">
        <v>0</v>
      </c>
      <c r="H139" s="59">
        <v>0</v>
      </c>
    </row>
    <row r="140" spans="1:8" s="54" customFormat="1" ht="60" x14ac:dyDescent="0.3">
      <c r="A140" s="57"/>
      <c r="B140" s="74" t="s">
        <v>370</v>
      </c>
      <c r="C140" s="112"/>
      <c r="D140" s="53">
        <v>0</v>
      </c>
      <c r="E140" s="53">
        <v>0</v>
      </c>
      <c r="F140" s="53">
        <v>0</v>
      </c>
      <c r="G140" s="59">
        <v>0</v>
      </c>
      <c r="H140" s="59">
        <v>0</v>
      </c>
    </row>
    <row r="141" spans="1:8" s="54" customFormat="1" ht="16.5" customHeight="1" x14ac:dyDescent="0.3">
      <c r="A141" s="57"/>
      <c r="B141" s="60" t="s">
        <v>361</v>
      </c>
      <c r="C141" s="112"/>
      <c r="D141" s="53">
        <v>0</v>
      </c>
      <c r="E141" s="53">
        <v>0</v>
      </c>
      <c r="F141" s="53">
        <v>0</v>
      </c>
      <c r="G141" s="59">
        <v>-44880</v>
      </c>
      <c r="H141" s="59">
        <v>-311</v>
      </c>
    </row>
    <row r="142" spans="1:8" s="54" customFormat="1" ht="30" x14ac:dyDescent="0.3">
      <c r="A142" s="57" t="s">
        <v>395</v>
      </c>
      <c r="B142" s="55" t="s">
        <v>396</v>
      </c>
      <c r="C142" s="112">
        <f t="shared" ref="C142:H142" si="52">C143+C146+C149+C152+C155+C156+C157+C160+C161+C162</f>
        <v>0</v>
      </c>
      <c r="D142" s="112">
        <f t="shared" si="52"/>
        <v>6778550</v>
      </c>
      <c r="E142" s="112">
        <f t="shared" si="52"/>
        <v>5527980</v>
      </c>
      <c r="F142" s="112">
        <f t="shared" si="52"/>
        <v>4824290</v>
      </c>
      <c r="G142" s="112">
        <f t="shared" si="52"/>
        <v>4824214</v>
      </c>
      <c r="H142" s="112">
        <f t="shared" si="52"/>
        <v>892064</v>
      </c>
    </row>
    <row r="143" spans="1:8" s="54" customFormat="1" x14ac:dyDescent="0.3">
      <c r="A143" s="57"/>
      <c r="B143" s="72" t="s">
        <v>384</v>
      </c>
      <c r="C143" s="112">
        <f t="shared" ref="C143:H143" si="53">C144+C145</f>
        <v>0</v>
      </c>
      <c r="D143" s="112">
        <f t="shared" si="53"/>
        <v>2472940</v>
      </c>
      <c r="E143" s="112">
        <f t="shared" si="53"/>
        <v>2427170</v>
      </c>
      <c r="F143" s="112">
        <f t="shared" si="53"/>
        <v>2059330</v>
      </c>
      <c r="G143" s="112">
        <f t="shared" si="53"/>
        <v>2059326</v>
      </c>
      <c r="H143" s="112">
        <f t="shared" si="53"/>
        <v>234036</v>
      </c>
    </row>
    <row r="144" spans="1:8" s="54" customFormat="1" x14ac:dyDescent="0.3">
      <c r="A144" s="57"/>
      <c r="B144" s="58" t="s">
        <v>368</v>
      </c>
      <c r="C144" s="112"/>
      <c r="D144" s="71">
        <v>2472540</v>
      </c>
      <c r="E144" s="71">
        <v>2426770</v>
      </c>
      <c r="F144" s="71">
        <v>2058930</v>
      </c>
      <c r="G144" s="59">
        <v>2058930</v>
      </c>
      <c r="H144" s="59">
        <v>234036</v>
      </c>
    </row>
    <row r="145" spans="1:8" s="54" customFormat="1" ht="16.5" customHeight="1" x14ac:dyDescent="0.3">
      <c r="A145" s="57"/>
      <c r="B145" s="58" t="s">
        <v>370</v>
      </c>
      <c r="C145" s="112"/>
      <c r="D145" s="71">
        <v>400</v>
      </c>
      <c r="E145" s="71">
        <v>400</v>
      </c>
      <c r="F145" s="71">
        <v>400</v>
      </c>
      <c r="G145" s="59">
        <v>396</v>
      </c>
      <c r="H145" s="59">
        <v>0</v>
      </c>
    </row>
    <row r="146" spans="1:8" s="54" customFormat="1" ht="30" x14ac:dyDescent="0.3">
      <c r="A146" s="57"/>
      <c r="B146" s="148" t="s">
        <v>397</v>
      </c>
      <c r="C146" s="112">
        <f t="shared" ref="C146:H146" si="54">C147+C148</f>
        <v>0</v>
      </c>
      <c r="D146" s="112">
        <f t="shared" si="54"/>
        <v>1226800</v>
      </c>
      <c r="E146" s="112">
        <f t="shared" si="54"/>
        <v>1022000</v>
      </c>
      <c r="F146" s="112">
        <f t="shared" si="54"/>
        <v>981710</v>
      </c>
      <c r="G146" s="112">
        <f t="shared" si="54"/>
        <v>981701</v>
      </c>
      <c r="H146" s="112">
        <f t="shared" si="54"/>
        <v>422534</v>
      </c>
    </row>
    <row r="147" spans="1:8" s="54" customFormat="1" ht="16.5" customHeight="1" x14ac:dyDescent="0.3">
      <c r="A147" s="57"/>
      <c r="B147" s="77" t="s">
        <v>368</v>
      </c>
      <c r="C147" s="112"/>
      <c r="D147" s="71">
        <v>1220400</v>
      </c>
      <c r="E147" s="71">
        <v>1015600</v>
      </c>
      <c r="F147" s="71">
        <v>975310</v>
      </c>
      <c r="G147" s="59">
        <v>975310</v>
      </c>
      <c r="H147" s="59">
        <v>416143</v>
      </c>
    </row>
    <row r="148" spans="1:8" s="54" customFormat="1" ht="60" x14ac:dyDescent="0.3">
      <c r="A148" s="57"/>
      <c r="B148" s="77" t="s">
        <v>370</v>
      </c>
      <c r="C148" s="112"/>
      <c r="D148" s="71">
        <v>6400</v>
      </c>
      <c r="E148" s="71">
        <v>6400</v>
      </c>
      <c r="F148" s="71">
        <v>6400</v>
      </c>
      <c r="G148" s="59">
        <v>6391</v>
      </c>
      <c r="H148" s="59">
        <v>6391</v>
      </c>
    </row>
    <row r="149" spans="1:8" s="54" customFormat="1" x14ac:dyDescent="0.3">
      <c r="A149" s="57"/>
      <c r="B149" s="149" t="s">
        <v>398</v>
      </c>
      <c r="C149" s="112">
        <f t="shared" ref="C149:H149" si="55">C150+C151</f>
        <v>0</v>
      </c>
      <c r="D149" s="112">
        <f t="shared" si="55"/>
        <v>260670</v>
      </c>
      <c r="E149" s="112">
        <f t="shared" si="55"/>
        <v>271810</v>
      </c>
      <c r="F149" s="112">
        <f t="shared" si="55"/>
        <v>271810</v>
      </c>
      <c r="G149" s="112">
        <f t="shared" si="55"/>
        <v>271796</v>
      </c>
      <c r="H149" s="112">
        <f t="shared" si="55"/>
        <v>25968</v>
      </c>
    </row>
    <row r="150" spans="1:8" s="54" customFormat="1" ht="16.5" customHeight="1" x14ac:dyDescent="0.3">
      <c r="A150" s="57"/>
      <c r="B150" s="78" t="s">
        <v>368</v>
      </c>
      <c r="C150" s="112"/>
      <c r="D150" s="71">
        <v>260670</v>
      </c>
      <c r="E150" s="71">
        <v>271810</v>
      </c>
      <c r="F150" s="71">
        <v>271810</v>
      </c>
      <c r="G150" s="59">
        <v>271796</v>
      </c>
      <c r="H150" s="59">
        <v>25968</v>
      </c>
    </row>
    <row r="151" spans="1:8" s="54" customFormat="1" ht="60" x14ac:dyDescent="0.3">
      <c r="A151" s="51"/>
      <c r="B151" s="78" t="s">
        <v>370</v>
      </c>
      <c r="C151" s="112"/>
      <c r="D151" s="53">
        <v>0</v>
      </c>
      <c r="E151" s="53">
        <v>0</v>
      </c>
      <c r="F151" s="53">
        <v>0</v>
      </c>
      <c r="G151" s="59">
        <v>0</v>
      </c>
      <c r="H151" s="59">
        <v>0</v>
      </c>
    </row>
    <row r="152" spans="1:8" s="157" customFormat="1" ht="30" x14ac:dyDescent="0.3">
      <c r="A152" s="119"/>
      <c r="B152" s="120" t="s">
        <v>399</v>
      </c>
      <c r="C152" s="121">
        <f>C153+C154</f>
        <v>0</v>
      </c>
      <c r="D152" s="121">
        <f>D153+D154</f>
        <v>0</v>
      </c>
      <c r="E152" s="121">
        <f t="shared" ref="E152:H152" si="56">E153+E154</f>
        <v>0</v>
      </c>
      <c r="F152" s="121">
        <f t="shared" si="56"/>
        <v>0</v>
      </c>
      <c r="G152" s="121">
        <f t="shared" si="56"/>
        <v>0</v>
      </c>
      <c r="H152" s="121">
        <f t="shared" si="56"/>
        <v>0</v>
      </c>
    </row>
    <row r="153" spans="1:8" s="157" customFormat="1" x14ac:dyDescent="0.3">
      <c r="A153" s="119"/>
      <c r="B153" s="120" t="s">
        <v>368</v>
      </c>
      <c r="C153" s="121"/>
      <c r="D153" s="122">
        <v>0</v>
      </c>
      <c r="E153" s="122">
        <v>0</v>
      </c>
      <c r="F153" s="122">
        <v>0</v>
      </c>
      <c r="G153" s="123">
        <v>0</v>
      </c>
      <c r="H153" s="123">
        <v>0</v>
      </c>
    </row>
    <row r="154" spans="1:8" s="157" customFormat="1" ht="60" x14ac:dyDescent="0.3">
      <c r="A154" s="119"/>
      <c r="B154" s="120" t="s">
        <v>370</v>
      </c>
      <c r="C154" s="121"/>
      <c r="D154" s="122">
        <v>0</v>
      </c>
      <c r="E154" s="122">
        <v>0</v>
      </c>
      <c r="F154" s="122">
        <v>0</v>
      </c>
      <c r="G154" s="123">
        <v>0</v>
      </c>
      <c r="H154" s="123">
        <v>0</v>
      </c>
    </row>
    <row r="155" spans="1:8" s="54" customFormat="1" ht="16.5" customHeight="1" x14ac:dyDescent="0.3">
      <c r="A155" s="57"/>
      <c r="B155" s="78" t="s">
        <v>400</v>
      </c>
      <c r="C155" s="112"/>
      <c r="D155" s="53">
        <v>0</v>
      </c>
      <c r="E155" s="53">
        <v>0</v>
      </c>
      <c r="F155" s="53">
        <v>0</v>
      </c>
      <c r="G155" s="59">
        <v>0</v>
      </c>
      <c r="H155" s="59">
        <v>0</v>
      </c>
    </row>
    <row r="156" spans="1:8" ht="16.5" customHeight="1" x14ac:dyDescent="0.3">
      <c r="A156" s="57"/>
      <c r="B156" s="58" t="s">
        <v>381</v>
      </c>
      <c r="C156" s="112"/>
      <c r="D156" s="53">
        <v>0</v>
      </c>
      <c r="E156" s="53">
        <v>0</v>
      </c>
      <c r="F156" s="53">
        <v>0</v>
      </c>
      <c r="G156" s="59">
        <v>0</v>
      </c>
      <c r="H156" s="59">
        <v>0</v>
      </c>
    </row>
    <row r="157" spans="1:8" x14ac:dyDescent="0.3">
      <c r="A157" s="51"/>
      <c r="B157" s="149" t="s">
        <v>401</v>
      </c>
      <c r="C157" s="112">
        <f t="shared" ref="C157:H157" si="57">C158+C159</f>
        <v>0</v>
      </c>
      <c r="D157" s="112">
        <f t="shared" si="57"/>
        <v>2756180</v>
      </c>
      <c r="E157" s="112">
        <f t="shared" si="57"/>
        <v>1764950</v>
      </c>
      <c r="F157" s="112">
        <f t="shared" si="57"/>
        <v>1469390</v>
      </c>
      <c r="G157" s="112">
        <f t="shared" si="57"/>
        <v>1469370</v>
      </c>
      <c r="H157" s="112">
        <f t="shared" si="57"/>
        <v>209526</v>
      </c>
    </row>
    <row r="158" spans="1:8" x14ac:dyDescent="0.3">
      <c r="A158" s="57"/>
      <c r="B158" s="78" t="s">
        <v>368</v>
      </c>
      <c r="C158" s="112"/>
      <c r="D158" s="71">
        <v>2756180</v>
      </c>
      <c r="E158" s="71">
        <v>1764950</v>
      </c>
      <c r="F158" s="71">
        <v>1469390</v>
      </c>
      <c r="G158" s="79">
        <v>1469370</v>
      </c>
      <c r="H158" s="79">
        <v>209526</v>
      </c>
    </row>
    <row r="159" spans="1:8" ht="60" x14ac:dyDescent="0.3">
      <c r="A159" s="57"/>
      <c r="B159" s="78" t="s">
        <v>370</v>
      </c>
      <c r="C159" s="112"/>
      <c r="D159" s="53">
        <v>0</v>
      </c>
      <c r="E159" s="53">
        <v>0</v>
      </c>
      <c r="F159" s="53">
        <v>0</v>
      </c>
      <c r="G159" s="79">
        <v>0</v>
      </c>
      <c r="H159" s="79">
        <v>0</v>
      </c>
    </row>
    <row r="160" spans="1:8" ht="45" x14ac:dyDescent="0.3">
      <c r="A160" s="57"/>
      <c r="B160" s="80" t="s">
        <v>506</v>
      </c>
      <c r="C160" s="112"/>
      <c r="D160" s="53">
        <v>0</v>
      </c>
      <c r="E160" s="53">
        <v>0</v>
      </c>
      <c r="F160" s="53">
        <v>0</v>
      </c>
      <c r="G160" s="79">
        <v>0</v>
      </c>
      <c r="H160" s="79">
        <v>0</v>
      </c>
    </row>
    <row r="161" spans="1:8" ht="30" x14ac:dyDescent="0.3">
      <c r="A161" s="57"/>
      <c r="B161" s="80" t="s">
        <v>402</v>
      </c>
      <c r="C161" s="112"/>
      <c r="D161" s="53">
        <v>0</v>
      </c>
      <c r="E161" s="53">
        <v>0</v>
      </c>
      <c r="F161" s="53">
        <v>0</v>
      </c>
      <c r="G161" s="79">
        <v>0</v>
      </c>
      <c r="H161" s="79">
        <v>0</v>
      </c>
    </row>
    <row r="162" spans="1:8" s="54" customFormat="1" ht="30" x14ac:dyDescent="0.3">
      <c r="A162" s="57"/>
      <c r="B162" s="81" t="s">
        <v>403</v>
      </c>
      <c r="C162" s="112">
        <f t="shared" ref="C162:H162" si="58">C163+C166+C167+C170</f>
        <v>0</v>
      </c>
      <c r="D162" s="112">
        <f t="shared" si="58"/>
        <v>61960</v>
      </c>
      <c r="E162" s="112">
        <f t="shared" si="58"/>
        <v>42050</v>
      </c>
      <c r="F162" s="112">
        <f t="shared" si="58"/>
        <v>42050</v>
      </c>
      <c r="G162" s="112">
        <f t="shared" si="58"/>
        <v>42021</v>
      </c>
      <c r="H162" s="112">
        <f t="shared" si="58"/>
        <v>0</v>
      </c>
    </row>
    <row r="163" spans="1:8" s="54" customFormat="1" x14ac:dyDescent="0.3">
      <c r="A163" s="57"/>
      <c r="B163" s="82" t="s">
        <v>404</v>
      </c>
      <c r="C163" s="112">
        <f t="shared" ref="C163:H163" si="59">C164+C165</f>
        <v>0</v>
      </c>
      <c r="D163" s="112">
        <f t="shared" si="59"/>
        <v>61960</v>
      </c>
      <c r="E163" s="112">
        <f t="shared" si="59"/>
        <v>42050</v>
      </c>
      <c r="F163" s="112">
        <f t="shared" si="59"/>
        <v>42050</v>
      </c>
      <c r="G163" s="112">
        <f t="shared" si="59"/>
        <v>42021</v>
      </c>
      <c r="H163" s="112">
        <f t="shared" si="59"/>
        <v>0</v>
      </c>
    </row>
    <row r="164" spans="1:8" x14ac:dyDescent="0.3">
      <c r="A164" s="57"/>
      <c r="B164" s="82" t="s">
        <v>368</v>
      </c>
      <c r="C164" s="112"/>
      <c r="D164" s="71">
        <v>61960</v>
      </c>
      <c r="E164" s="71">
        <v>42050</v>
      </c>
      <c r="F164" s="71">
        <v>42050</v>
      </c>
      <c r="G164" s="79">
        <v>42021</v>
      </c>
      <c r="H164" s="79">
        <v>0</v>
      </c>
    </row>
    <row r="165" spans="1:8" ht="60" x14ac:dyDescent="0.3">
      <c r="A165" s="51"/>
      <c r="B165" s="82" t="s">
        <v>370</v>
      </c>
      <c r="C165" s="112"/>
      <c r="D165" s="53">
        <v>0</v>
      </c>
      <c r="E165" s="53">
        <v>0</v>
      </c>
      <c r="F165" s="53">
        <v>0</v>
      </c>
      <c r="G165" s="79">
        <v>0</v>
      </c>
      <c r="H165" s="79">
        <v>0</v>
      </c>
    </row>
    <row r="166" spans="1:8" ht="30" x14ac:dyDescent="0.3">
      <c r="A166" s="51"/>
      <c r="B166" s="82" t="s">
        <v>405</v>
      </c>
      <c r="C166" s="112"/>
      <c r="D166" s="53">
        <v>0</v>
      </c>
      <c r="E166" s="53">
        <v>0</v>
      </c>
      <c r="F166" s="53">
        <v>0</v>
      </c>
      <c r="G166" s="79">
        <v>0</v>
      </c>
      <c r="H166" s="79">
        <v>0</v>
      </c>
    </row>
    <row r="167" spans="1:8" ht="30" x14ac:dyDescent="0.3">
      <c r="A167" s="51"/>
      <c r="B167" s="82" t="s">
        <v>406</v>
      </c>
      <c r="C167" s="112">
        <f t="shared" ref="C167:H167" si="60">C168+C169</f>
        <v>0</v>
      </c>
      <c r="D167" s="112">
        <f t="shared" si="60"/>
        <v>0</v>
      </c>
      <c r="E167" s="112">
        <f t="shared" si="60"/>
        <v>0</v>
      </c>
      <c r="F167" s="112">
        <f t="shared" si="60"/>
        <v>0</v>
      </c>
      <c r="G167" s="112">
        <f t="shared" si="60"/>
        <v>0</v>
      </c>
      <c r="H167" s="112">
        <f t="shared" si="60"/>
        <v>0</v>
      </c>
    </row>
    <row r="168" spans="1:8" x14ac:dyDescent="0.3">
      <c r="A168" s="51"/>
      <c r="B168" s="82" t="s">
        <v>368</v>
      </c>
      <c r="C168" s="112"/>
      <c r="D168" s="53">
        <v>0</v>
      </c>
      <c r="E168" s="53">
        <v>0</v>
      </c>
      <c r="F168" s="53">
        <v>0</v>
      </c>
      <c r="G168" s="79">
        <v>0</v>
      </c>
      <c r="H168" s="79">
        <v>0</v>
      </c>
    </row>
    <row r="169" spans="1:8" ht="60" x14ac:dyDescent="0.3">
      <c r="A169" s="57"/>
      <c r="B169" s="82" t="s">
        <v>370</v>
      </c>
      <c r="C169" s="112"/>
      <c r="D169" s="53">
        <v>0</v>
      </c>
      <c r="E169" s="53">
        <v>0</v>
      </c>
      <c r="F169" s="53">
        <v>0</v>
      </c>
      <c r="G169" s="79">
        <v>0</v>
      </c>
      <c r="H169" s="79">
        <v>0</v>
      </c>
    </row>
    <row r="170" spans="1:8" ht="30" customHeight="1" x14ac:dyDescent="0.3">
      <c r="A170" s="57"/>
      <c r="B170" s="82" t="s">
        <v>407</v>
      </c>
      <c r="C170" s="112"/>
      <c r="D170" s="53">
        <v>0</v>
      </c>
      <c r="E170" s="53">
        <v>0</v>
      </c>
      <c r="F170" s="53">
        <v>0</v>
      </c>
      <c r="G170" s="79">
        <v>0</v>
      </c>
      <c r="H170" s="79">
        <v>0</v>
      </c>
    </row>
    <row r="171" spans="1:8" ht="16.5" customHeight="1" x14ac:dyDescent="0.3">
      <c r="A171" s="57"/>
      <c r="B171" s="60" t="s">
        <v>361</v>
      </c>
      <c r="C171" s="112"/>
      <c r="D171" s="53"/>
      <c r="E171" s="53"/>
      <c r="F171" s="53"/>
      <c r="G171" s="79">
        <v>-360</v>
      </c>
      <c r="H171" s="79">
        <v>-240</v>
      </c>
    </row>
    <row r="172" spans="1:8" x14ac:dyDescent="0.3">
      <c r="A172" s="51" t="s">
        <v>408</v>
      </c>
      <c r="B172" s="55" t="s">
        <v>409</v>
      </c>
      <c r="C172" s="110">
        <f t="shared" ref="C172:H172" si="61">C173+C174</f>
        <v>0</v>
      </c>
      <c r="D172" s="110">
        <f t="shared" si="61"/>
        <v>19338640</v>
      </c>
      <c r="E172" s="110">
        <f t="shared" si="61"/>
        <v>19211010</v>
      </c>
      <c r="F172" s="110">
        <f t="shared" si="61"/>
        <v>14894640</v>
      </c>
      <c r="G172" s="110">
        <f t="shared" si="61"/>
        <v>14894588</v>
      </c>
      <c r="H172" s="110">
        <f t="shared" si="61"/>
        <v>2568361</v>
      </c>
    </row>
    <row r="173" spans="1:8" ht="16.5" customHeight="1" x14ac:dyDescent="0.3">
      <c r="A173" s="51"/>
      <c r="B173" s="60" t="s">
        <v>368</v>
      </c>
      <c r="C173" s="110"/>
      <c r="D173" s="71">
        <v>19216830</v>
      </c>
      <c r="E173" s="71">
        <v>19074450</v>
      </c>
      <c r="F173" s="71">
        <v>14758080</v>
      </c>
      <c r="G173" s="59">
        <v>14758055</v>
      </c>
      <c r="H173" s="59">
        <v>2568361</v>
      </c>
    </row>
    <row r="174" spans="1:8" ht="60" x14ac:dyDescent="0.3">
      <c r="A174" s="51"/>
      <c r="B174" s="60" t="s">
        <v>370</v>
      </c>
      <c r="C174" s="110"/>
      <c r="D174" s="71">
        <v>121810</v>
      </c>
      <c r="E174" s="71">
        <v>136560</v>
      </c>
      <c r="F174" s="71">
        <v>136560</v>
      </c>
      <c r="G174" s="59">
        <v>136533</v>
      </c>
      <c r="H174" s="59">
        <v>0</v>
      </c>
    </row>
    <row r="175" spans="1:8" ht="16.5" customHeight="1" x14ac:dyDescent="0.3">
      <c r="A175" s="57"/>
      <c r="B175" s="60" t="s">
        <v>361</v>
      </c>
      <c r="C175" s="110"/>
      <c r="D175" s="71">
        <v>0</v>
      </c>
      <c r="E175" s="71">
        <v>0</v>
      </c>
      <c r="F175" s="71">
        <v>0</v>
      </c>
      <c r="G175" s="59">
        <v>0</v>
      </c>
      <c r="H175" s="59">
        <v>0</v>
      </c>
    </row>
    <row r="176" spans="1:8" x14ac:dyDescent="0.3">
      <c r="A176" s="57" t="s">
        <v>410</v>
      </c>
      <c r="B176" s="55" t="s">
        <v>411</v>
      </c>
      <c r="C176" s="112">
        <f t="shared" ref="C176:H176" si="62">C177+C178</f>
        <v>0</v>
      </c>
      <c r="D176" s="112">
        <f t="shared" si="62"/>
        <v>6155760</v>
      </c>
      <c r="E176" s="112">
        <f t="shared" si="62"/>
        <v>6400760</v>
      </c>
      <c r="F176" s="112">
        <f t="shared" si="62"/>
        <v>3329760</v>
      </c>
      <c r="G176" s="112">
        <f t="shared" si="62"/>
        <v>3328690</v>
      </c>
      <c r="H176" s="112">
        <f t="shared" si="62"/>
        <v>561941</v>
      </c>
    </row>
    <row r="177" spans="1:8" x14ac:dyDescent="0.3">
      <c r="A177" s="57"/>
      <c r="B177" s="60" t="s">
        <v>368</v>
      </c>
      <c r="C177" s="112"/>
      <c r="D177" s="71">
        <v>6146000</v>
      </c>
      <c r="E177" s="71">
        <v>6391000</v>
      </c>
      <c r="F177" s="71">
        <v>3320000</v>
      </c>
      <c r="G177" s="66">
        <v>3318941</v>
      </c>
      <c r="H177" s="66">
        <v>561941</v>
      </c>
    </row>
    <row r="178" spans="1:8" ht="60" x14ac:dyDescent="0.3">
      <c r="A178" s="57"/>
      <c r="B178" s="60" t="s">
        <v>370</v>
      </c>
      <c r="C178" s="112"/>
      <c r="D178" s="71">
        <v>9760</v>
      </c>
      <c r="E178" s="71">
        <v>9760</v>
      </c>
      <c r="F178" s="71">
        <v>9760</v>
      </c>
      <c r="G178" s="71">
        <v>9749</v>
      </c>
      <c r="H178" s="71">
        <v>0</v>
      </c>
    </row>
    <row r="179" spans="1:8" x14ac:dyDescent="0.3">
      <c r="A179" s="57"/>
      <c r="B179" s="60" t="s">
        <v>361</v>
      </c>
      <c r="C179" s="112"/>
      <c r="D179" s="71">
        <v>0</v>
      </c>
      <c r="E179" s="71">
        <v>0</v>
      </c>
      <c r="F179" s="71">
        <v>0</v>
      </c>
      <c r="G179" s="66">
        <v>-3113</v>
      </c>
      <c r="H179" s="66">
        <v>0</v>
      </c>
    </row>
    <row r="180" spans="1:8" x14ac:dyDescent="0.3">
      <c r="A180" s="57" t="s">
        <v>412</v>
      </c>
      <c r="B180" s="55" t="s">
        <v>413</v>
      </c>
      <c r="C180" s="111">
        <f>+C181+C192+C197+C202+C214</f>
        <v>0</v>
      </c>
      <c r="D180" s="111">
        <f t="shared" ref="D180:H180" si="63">+D181+D192+D197+D202+D214</f>
        <v>170960890</v>
      </c>
      <c r="E180" s="111">
        <f t="shared" si="63"/>
        <v>169373310</v>
      </c>
      <c r="F180" s="111">
        <f t="shared" si="63"/>
        <v>79827840</v>
      </c>
      <c r="G180" s="111">
        <f t="shared" si="63"/>
        <v>79388809</v>
      </c>
      <c r="H180" s="111">
        <f t="shared" si="63"/>
        <v>13132819</v>
      </c>
    </row>
    <row r="181" spans="1:8" x14ac:dyDescent="0.3">
      <c r="A181" s="57" t="s">
        <v>414</v>
      </c>
      <c r="B181" s="55" t="s">
        <v>415</v>
      </c>
      <c r="C181" s="110">
        <f>+C182+C186+C187+C188+C189+C190</f>
        <v>0</v>
      </c>
      <c r="D181" s="110">
        <f t="shared" ref="D181:H181" si="64">+D182+D186+D187+D188+D189+D190</f>
        <v>92180730</v>
      </c>
      <c r="E181" s="110">
        <f t="shared" si="64"/>
        <v>89265060</v>
      </c>
      <c r="F181" s="110">
        <f t="shared" si="64"/>
        <v>38006060</v>
      </c>
      <c r="G181" s="110">
        <f t="shared" si="64"/>
        <v>37573756</v>
      </c>
      <c r="H181" s="110">
        <f t="shared" si="64"/>
        <v>6399198</v>
      </c>
    </row>
    <row r="182" spans="1:8" ht="16.5" customHeight="1" x14ac:dyDescent="0.3">
      <c r="A182" s="57"/>
      <c r="B182" s="83" t="s">
        <v>512</v>
      </c>
      <c r="C182" s="112">
        <f>C183+C184+C185</f>
        <v>0</v>
      </c>
      <c r="D182" s="150">
        <v>85962000</v>
      </c>
      <c r="E182" s="150">
        <v>83400840</v>
      </c>
      <c r="F182" s="150">
        <v>34280840</v>
      </c>
      <c r="G182" s="150">
        <f>G183+G184+G185</f>
        <v>34280645</v>
      </c>
      <c r="H182" s="150">
        <f>H183+H184+H185</f>
        <v>5913097</v>
      </c>
    </row>
    <row r="183" spans="1:8" ht="16.5" customHeight="1" x14ac:dyDescent="0.3">
      <c r="A183" s="57"/>
      <c r="B183" s="109" t="s">
        <v>417</v>
      </c>
      <c r="C183" s="112"/>
      <c r="D183" s="71"/>
      <c r="E183" s="71"/>
      <c r="F183" s="71"/>
      <c r="G183" s="59">
        <v>17042850</v>
      </c>
      <c r="H183" s="59">
        <v>2849209</v>
      </c>
    </row>
    <row r="184" spans="1:8" x14ac:dyDescent="0.3">
      <c r="A184" s="57"/>
      <c r="B184" s="109" t="s">
        <v>418</v>
      </c>
      <c r="C184" s="112"/>
      <c r="D184" s="71"/>
      <c r="E184" s="71"/>
      <c r="F184" s="71"/>
      <c r="G184" s="59">
        <v>17210712</v>
      </c>
      <c r="H184" s="59">
        <v>3063888</v>
      </c>
    </row>
    <row r="185" spans="1:8" x14ac:dyDescent="0.3">
      <c r="A185" s="57"/>
      <c r="B185" s="109" t="s">
        <v>511</v>
      </c>
      <c r="C185" s="112"/>
      <c r="D185" s="71"/>
      <c r="E185" s="71"/>
      <c r="F185" s="71"/>
      <c r="G185" s="59">
        <v>27083</v>
      </c>
      <c r="H185" s="59">
        <v>0</v>
      </c>
    </row>
    <row r="186" spans="1:8" x14ac:dyDescent="0.3">
      <c r="A186" s="51"/>
      <c r="B186" s="83" t="s">
        <v>419</v>
      </c>
      <c r="C186" s="112"/>
      <c r="D186" s="71">
        <v>4250000</v>
      </c>
      <c r="E186" s="71">
        <v>4440000</v>
      </c>
      <c r="F186" s="71">
        <v>2801000</v>
      </c>
      <c r="G186" s="84">
        <v>2562345</v>
      </c>
      <c r="H186" s="84">
        <v>408945</v>
      </c>
    </row>
    <row r="187" spans="1:8" ht="30" x14ac:dyDescent="0.3">
      <c r="A187" s="51"/>
      <c r="B187" s="83" t="s">
        <v>420</v>
      </c>
      <c r="C187" s="112"/>
      <c r="D187" s="71">
        <v>386000</v>
      </c>
      <c r="E187" s="71">
        <v>386000</v>
      </c>
      <c r="F187" s="71">
        <v>386000</v>
      </c>
      <c r="G187" s="84">
        <v>192570</v>
      </c>
      <c r="H187" s="84">
        <v>13230</v>
      </c>
    </row>
    <row r="188" spans="1:8" ht="45" x14ac:dyDescent="0.3">
      <c r="A188" s="51"/>
      <c r="B188" s="83" t="s">
        <v>421</v>
      </c>
      <c r="C188" s="112"/>
      <c r="D188" s="71">
        <v>998000</v>
      </c>
      <c r="E188" s="71">
        <v>996750</v>
      </c>
      <c r="F188" s="71">
        <v>529750</v>
      </c>
      <c r="G188" s="84">
        <v>529750</v>
      </c>
      <c r="H188" s="84">
        <v>60100</v>
      </c>
    </row>
    <row r="189" spans="1:8" ht="60" x14ac:dyDescent="0.3">
      <c r="A189" s="51"/>
      <c r="B189" s="83" t="s">
        <v>370</v>
      </c>
      <c r="C189" s="112"/>
      <c r="D189" s="71">
        <v>2730</v>
      </c>
      <c r="E189" s="71">
        <v>2730</v>
      </c>
      <c r="F189" s="71">
        <v>2730</v>
      </c>
      <c r="G189" s="84">
        <v>2706</v>
      </c>
      <c r="H189" s="84">
        <v>0</v>
      </c>
    </row>
    <row r="190" spans="1:8" ht="45" x14ac:dyDescent="0.3">
      <c r="A190" s="51"/>
      <c r="B190" s="83" t="s">
        <v>507</v>
      </c>
      <c r="C190" s="112"/>
      <c r="D190" s="71">
        <v>582000</v>
      </c>
      <c r="E190" s="71">
        <v>38740</v>
      </c>
      <c r="F190" s="71">
        <v>5740</v>
      </c>
      <c r="G190" s="84">
        <v>5740</v>
      </c>
      <c r="H190" s="84">
        <v>3826</v>
      </c>
    </row>
    <row r="191" spans="1:8" x14ac:dyDescent="0.3">
      <c r="A191" s="51"/>
      <c r="B191" s="60" t="s">
        <v>361</v>
      </c>
      <c r="C191" s="112"/>
      <c r="D191" s="53">
        <v>0</v>
      </c>
      <c r="E191" s="53">
        <v>0</v>
      </c>
      <c r="F191" s="53">
        <v>0</v>
      </c>
      <c r="G191" s="84">
        <v>-3942</v>
      </c>
      <c r="H191" s="84">
        <v>-1451</v>
      </c>
    </row>
    <row r="192" spans="1:8" x14ac:dyDescent="0.3">
      <c r="A192" s="51" t="s">
        <v>422</v>
      </c>
      <c r="B192" s="85" t="s">
        <v>423</v>
      </c>
      <c r="C192" s="112">
        <f>C193+C194+C195</f>
        <v>0</v>
      </c>
      <c r="D192" s="112">
        <f t="shared" ref="D192:H192" si="65">D193+D194+D195</f>
        <v>41611770</v>
      </c>
      <c r="E192" s="112">
        <f t="shared" si="65"/>
        <v>43027230</v>
      </c>
      <c r="F192" s="112">
        <f t="shared" si="65"/>
        <v>23189230</v>
      </c>
      <c r="G192" s="112">
        <f t="shared" si="65"/>
        <v>23189141</v>
      </c>
      <c r="H192" s="112">
        <f t="shared" si="65"/>
        <v>4046274</v>
      </c>
    </row>
    <row r="193" spans="1:8" x14ac:dyDescent="0.3">
      <c r="A193" s="51"/>
      <c r="B193" s="86" t="s">
        <v>368</v>
      </c>
      <c r="C193" s="112"/>
      <c r="D193" s="71">
        <v>41611000</v>
      </c>
      <c r="E193" s="71">
        <v>43026460</v>
      </c>
      <c r="F193" s="71">
        <v>23188460</v>
      </c>
      <c r="G193" s="75">
        <v>23188382</v>
      </c>
      <c r="H193" s="75">
        <v>4046274</v>
      </c>
    </row>
    <row r="194" spans="1:8" ht="60" x14ac:dyDescent="0.3">
      <c r="A194" s="51"/>
      <c r="B194" s="86" t="s">
        <v>370</v>
      </c>
      <c r="C194" s="112"/>
      <c r="D194" s="71">
        <v>770</v>
      </c>
      <c r="E194" s="71">
        <v>770</v>
      </c>
      <c r="F194" s="71">
        <v>770</v>
      </c>
      <c r="G194" s="75">
        <v>759</v>
      </c>
      <c r="H194" s="75">
        <v>0</v>
      </c>
    </row>
    <row r="195" spans="1:8" ht="30" x14ac:dyDescent="0.3">
      <c r="A195" s="51"/>
      <c r="B195" s="86" t="s">
        <v>508</v>
      </c>
      <c r="C195" s="112"/>
      <c r="D195" s="71">
        <v>0</v>
      </c>
      <c r="E195" s="71">
        <v>0</v>
      </c>
      <c r="F195" s="71">
        <v>0</v>
      </c>
      <c r="G195" s="75">
        <v>0</v>
      </c>
      <c r="H195" s="75">
        <v>0</v>
      </c>
    </row>
    <row r="196" spans="1:8" x14ac:dyDescent="0.3">
      <c r="A196" s="51"/>
      <c r="B196" s="60" t="s">
        <v>361</v>
      </c>
      <c r="C196" s="112"/>
      <c r="D196" s="71">
        <v>0</v>
      </c>
      <c r="E196" s="71">
        <v>0</v>
      </c>
      <c r="F196" s="71">
        <v>0</v>
      </c>
      <c r="G196" s="84">
        <v>-6244</v>
      </c>
      <c r="H196" s="84">
        <v>-654</v>
      </c>
    </row>
    <row r="197" spans="1:8" x14ac:dyDescent="0.3">
      <c r="A197" s="51" t="s">
        <v>424</v>
      </c>
      <c r="B197" s="87" t="s">
        <v>425</v>
      </c>
      <c r="C197" s="112">
        <f t="shared" ref="C197:H197" si="66">+C198+C199+C200</f>
        <v>0</v>
      </c>
      <c r="D197" s="112">
        <f t="shared" si="66"/>
        <v>8752210</v>
      </c>
      <c r="E197" s="112">
        <f t="shared" si="66"/>
        <v>8424980</v>
      </c>
      <c r="F197" s="112">
        <f t="shared" si="66"/>
        <v>3638980</v>
      </c>
      <c r="G197" s="112">
        <f t="shared" si="66"/>
        <v>3632392</v>
      </c>
      <c r="H197" s="112">
        <f t="shared" si="66"/>
        <v>569436</v>
      </c>
    </row>
    <row r="198" spans="1:8" x14ac:dyDescent="0.3">
      <c r="A198" s="51"/>
      <c r="B198" s="83" t="s">
        <v>416</v>
      </c>
      <c r="C198" s="112"/>
      <c r="D198" s="71">
        <v>8445000</v>
      </c>
      <c r="E198" s="71">
        <v>8117770</v>
      </c>
      <c r="F198" s="71">
        <v>3331770</v>
      </c>
      <c r="G198" s="59">
        <v>3325196</v>
      </c>
      <c r="H198" s="59">
        <v>569436</v>
      </c>
    </row>
    <row r="199" spans="1:8" ht="30" x14ac:dyDescent="0.3">
      <c r="A199" s="51"/>
      <c r="B199" s="83" t="s">
        <v>426</v>
      </c>
      <c r="C199" s="112"/>
      <c r="D199" s="71">
        <v>0</v>
      </c>
      <c r="E199" s="71">
        <v>0</v>
      </c>
      <c r="F199" s="71">
        <v>0</v>
      </c>
      <c r="G199" s="59">
        <v>0</v>
      </c>
      <c r="H199" s="59">
        <v>0</v>
      </c>
    </row>
    <row r="200" spans="1:8" ht="60" x14ac:dyDescent="0.3">
      <c r="A200" s="51"/>
      <c r="B200" s="83" t="s">
        <v>370</v>
      </c>
      <c r="C200" s="112"/>
      <c r="D200" s="71">
        <v>307210</v>
      </c>
      <c r="E200" s="71">
        <v>307210</v>
      </c>
      <c r="F200" s="71">
        <v>307210</v>
      </c>
      <c r="G200" s="59">
        <v>307196</v>
      </c>
      <c r="H200" s="59">
        <v>0</v>
      </c>
    </row>
    <row r="201" spans="1:8" x14ac:dyDescent="0.3">
      <c r="A201" s="51"/>
      <c r="B201" s="60" t="s">
        <v>361</v>
      </c>
      <c r="C201" s="112"/>
      <c r="D201" s="71">
        <v>0</v>
      </c>
      <c r="E201" s="71">
        <v>0</v>
      </c>
      <c r="F201" s="71">
        <v>0</v>
      </c>
      <c r="G201" s="59">
        <v>-1926</v>
      </c>
      <c r="H201" s="59">
        <v>-1926</v>
      </c>
    </row>
    <row r="202" spans="1:8" x14ac:dyDescent="0.3">
      <c r="A202" s="51" t="s">
        <v>427</v>
      </c>
      <c r="B202" s="87" t="s">
        <v>428</v>
      </c>
      <c r="C202" s="110">
        <f>+C203+C204+C208+C211+C205+C212</f>
        <v>0</v>
      </c>
      <c r="D202" s="110">
        <f t="shared" ref="D202:H202" si="67">+D203+D204+D208+D211+D205+D212</f>
        <v>25226180</v>
      </c>
      <c r="E202" s="110">
        <f t="shared" si="67"/>
        <v>25674040</v>
      </c>
      <c r="F202" s="110">
        <f t="shared" si="67"/>
        <v>14021570</v>
      </c>
      <c r="G202" s="110">
        <f t="shared" si="67"/>
        <v>14021520</v>
      </c>
      <c r="H202" s="110">
        <f t="shared" si="67"/>
        <v>1939282</v>
      </c>
    </row>
    <row r="203" spans="1:8" x14ac:dyDescent="0.3">
      <c r="A203" s="51"/>
      <c r="B203" s="58" t="s">
        <v>429</v>
      </c>
      <c r="C203" s="112"/>
      <c r="D203" s="71">
        <v>25137530</v>
      </c>
      <c r="E203" s="71">
        <v>25600530</v>
      </c>
      <c r="F203" s="71">
        <v>13959060</v>
      </c>
      <c r="G203" s="59">
        <v>13959060</v>
      </c>
      <c r="H203" s="59">
        <v>1927540</v>
      </c>
    </row>
    <row r="204" spans="1:8" ht="60" x14ac:dyDescent="0.3">
      <c r="A204" s="51"/>
      <c r="B204" s="58" t="s">
        <v>370</v>
      </c>
      <c r="C204" s="112"/>
      <c r="D204" s="71">
        <v>1500</v>
      </c>
      <c r="E204" s="71">
        <v>1500</v>
      </c>
      <c r="F204" s="71">
        <v>1500</v>
      </c>
      <c r="G204" s="59">
        <v>1470</v>
      </c>
      <c r="H204" s="59">
        <v>0</v>
      </c>
    </row>
    <row r="205" spans="1:8" x14ac:dyDescent="0.3">
      <c r="A205" s="51"/>
      <c r="B205" s="58" t="s">
        <v>430</v>
      </c>
      <c r="C205" s="112">
        <f t="shared" ref="C205:H205" si="68">C206+C207</f>
        <v>0</v>
      </c>
      <c r="D205" s="112">
        <f t="shared" si="68"/>
        <v>0</v>
      </c>
      <c r="E205" s="112">
        <f t="shared" si="68"/>
        <v>0</v>
      </c>
      <c r="F205" s="112">
        <f t="shared" si="68"/>
        <v>0</v>
      </c>
      <c r="G205" s="112">
        <f t="shared" si="68"/>
        <v>0</v>
      </c>
      <c r="H205" s="112">
        <f t="shared" si="68"/>
        <v>0</v>
      </c>
    </row>
    <row r="206" spans="1:8" x14ac:dyDescent="0.3">
      <c r="A206" s="51"/>
      <c r="B206" s="58" t="s">
        <v>368</v>
      </c>
      <c r="C206" s="112"/>
      <c r="D206" s="71">
        <v>0</v>
      </c>
      <c r="E206" s="71">
        <v>0</v>
      </c>
      <c r="F206" s="71">
        <v>0</v>
      </c>
      <c r="G206" s="59">
        <v>0</v>
      </c>
      <c r="H206" s="59">
        <v>0</v>
      </c>
    </row>
    <row r="207" spans="1:8" ht="60" x14ac:dyDescent="0.3">
      <c r="A207" s="51"/>
      <c r="B207" s="58" t="s">
        <v>370</v>
      </c>
      <c r="C207" s="112"/>
      <c r="D207" s="71">
        <v>0</v>
      </c>
      <c r="E207" s="71">
        <v>0</v>
      </c>
      <c r="F207" s="71">
        <v>0</v>
      </c>
      <c r="G207" s="59">
        <v>0</v>
      </c>
      <c r="H207" s="59">
        <v>0</v>
      </c>
    </row>
    <row r="208" spans="1:8" ht="30" x14ac:dyDescent="0.3">
      <c r="A208" s="51"/>
      <c r="B208" s="72" t="s">
        <v>431</v>
      </c>
      <c r="C208" s="112">
        <f t="shared" ref="C208:H208" si="69">C209+C210</f>
        <v>0</v>
      </c>
      <c r="D208" s="112">
        <f t="shared" si="69"/>
        <v>87150</v>
      </c>
      <c r="E208" s="112">
        <f t="shared" si="69"/>
        <v>72010</v>
      </c>
      <c r="F208" s="112">
        <f t="shared" si="69"/>
        <v>61010</v>
      </c>
      <c r="G208" s="112">
        <f t="shared" si="69"/>
        <v>60990</v>
      </c>
      <c r="H208" s="112">
        <f t="shared" si="69"/>
        <v>11742</v>
      </c>
    </row>
    <row r="209" spans="1:8" x14ac:dyDescent="0.3">
      <c r="A209" s="57"/>
      <c r="B209" s="58" t="s">
        <v>368</v>
      </c>
      <c r="C209" s="112"/>
      <c r="D209" s="71">
        <v>87150</v>
      </c>
      <c r="E209" s="71">
        <v>72010</v>
      </c>
      <c r="F209" s="71">
        <v>61010</v>
      </c>
      <c r="G209" s="59">
        <v>60990</v>
      </c>
      <c r="H209" s="59">
        <v>11742</v>
      </c>
    </row>
    <row r="210" spans="1:8" ht="60" x14ac:dyDescent="0.3">
      <c r="A210" s="57"/>
      <c r="B210" s="58" t="s">
        <v>370</v>
      </c>
      <c r="C210" s="112"/>
      <c r="D210" s="71">
        <v>0</v>
      </c>
      <c r="E210" s="71">
        <v>0</v>
      </c>
      <c r="F210" s="71">
        <v>0</v>
      </c>
      <c r="G210" s="59">
        <v>0</v>
      </c>
      <c r="H210" s="59">
        <v>0</v>
      </c>
    </row>
    <row r="211" spans="1:8" ht="30" x14ac:dyDescent="0.3">
      <c r="A211" s="51"/>
      <c r="B211" s="58" t="s">
        <v>432</v>
      </c>
      <c r="C211" s="112"/>
      <c r="D211" s="71">
        <v>0</v>
      </c>
      <c r="E211" s="71">
        <v>0</v>
      </c>
      <c r="F211" s="71">
        <v>0</v>
      </c>
      <c r="G211" s="59">
        <v>0</v>
      </c>
      <c r="H211" s="59">
        <v>0</v>
      </c>
    </row>
    <row r="212" spans="1:8" x14ac:dyDescent="0.3">
      <c r="A212" s="57"/>
      <c r="B212" s="58" t="s">
        <v>509</v>
      </c>
      <c r="C212" s="112"/>
      <c r="D212" s="71">
        <v>0</v>
      </c>
      <c r="E212" s="71">
        <v>0</v>
      </c>
      <c r="F212" s="71">
        <v>0</v>
      </c>
      <c r="G212" s="59">
        <v>0</v>
      </c>
      <c r="H212" s="59">
        <v>0</v>
      </c>
    </row>
    <row r="213" spans="1:8" x14ac:dyDescent="0.3">
      <c r="A213" s="57"/>
      <c r="B213" s="60" t="s">
        <v>361</v>
      </c>
      <c r="C213" s="112"/>
      <c r="D213" s="71">
        <v>0</v>
      </c>
      <c r="E213" s="71">
        <v>0</v>
      </c>
      <c r="F213" s="71">
        <v>0</v>
      </c>
      <c r="G213" s="59">
        <v>-13065</v>
      </c>
      <c r="H213" s="59">
        <v>-251</v>
      </c>
    </row>
    <row r="214" spans="1:8" ht="16.5" customHeight="1" x14ac:dyDescent="0.3">
      <c r="A214" s="57" t="s">
        <v>433</v>
      </c>
      <c r="B214" s="87" t="s">
        <v>434</v>
      </c>
      <c r="C214" s="112">
        <f>+C215+C216+C217</f>
        <v>0</v>
      </c>
      <c r="D214" s="112">
        <f t="shared" ref="D214:H214" si="70">+D215+D216+D217</f>
        <v>3190000</v>
      </c>
      <c r="E214" s="112">
        <f t="shared" si="70"/>
        <v>2982000</v>
      </c>
      <c r="F214" s="112">
        <f t="shared" si="70"/>
        <v>972000</v>
      </c>
      <c r="G214" s="112">
        <f t="shared" si="70"/>
        <v>972000</v>
      </c>
      <c r="H214" s="112">
        <f t="shared" si="70"/>
        <v>178629</v>
      </c>
    </row>
    <row r="215" spans="1:8" x14ac:dyDescent="0.3">
      <c r="A215" s="57"/>
      <c r="B215" s="83" t="s">
        <v>416</v>
      </c>
      <c r="C215" s="112"/>
      <c r="D215" s="71">
        <v>3190000</v>
      </c>
      <c r="E215" s="71">
        <v>2982000</v>
      </c>
      <c r="F215" s="71">
        <v>972000</v>
      </c>
      <c r="G215" s="59">
        <v>972000</v>
      </c>
      <c r="H215" s="59">
        <v>178629</v>
      </c>
    </row>
    <row r="216" spans="1:8" ht="30" x14ac:dyDescent="0.3">
      <c r="A216" s="57"/>
      <c r="B216" s="83" t="s">
        <v>426</v>
      </c>
      <c r="C216" s="112"/>
      <c r="D216" s="71">
        <v>0</v>
      </c>
      <c r="E216" s="71">
        <v>0</v>
      </c>
      <c r="F216" s="71">
        <v>0</v>
      </c>
      <c r="G216" s="59">
        <v>0</v>
      </c>
      <c r="H216" s="59">
        <v>0</v>
      </c>
    </row>
    <row r="217" spans="1:8" ht="60" x14ac:dyDescent="0.3">
      <c r="A217" s="57"/>
      <c r="B217" s="83" t="s">
        <v>370</v>
      </c>
      <c r="C217" s="112"/>
      <c r="D217" s="71">
        <v>0</v>
      </c>
      <c r="E217" s="71">
        <v>0</v>
      </c>
      <c r="F217" s="71">
        <v>0</v>
      </c>
      <c r="G217" s="59">
        <v>0</v>
      </c>
      <c r="H217" s="59">
        <v>0</v>
      </c>
    </row>
    <row r="218" spans="1:8" x14ac:dyDescent="0.3">
      <c r="A218" s="57"/>
      <c r="B218" s="60" t="s">
        <v>361</v>
      </c>
      <c r="C218" s="112"/>
      <c r="D218" s="71">
        <v>0</v>
      </c>
      <c r="E218" s="71">
        <v>0</v>
      </c>
      <c r="F218" s="71">
        <v>0</v>
      </c>
      <c r="G218" s="59">
        <v>-46440</v>
      </c>
      <c r="H218" s="59">
        <v>-644</v>
      </c>
    </row>
    <row r="219" spans="1:8" x14ac:dyDescent="0.3">
      <c r="A219" s="57" t="s">
        <v>435</v>
      </c>
      <c r="B219" s="55" t="s">
        <v>436</v>
      </c>
      <c r="C219" s="112">
        <f t="shared" ref="C219:H219" si="71">C220+C221</f>
        <v>0</v>
      </c>
      <c r="D219" s="112">
        <f t="shared" si="71"/>
        <v>1887000</v>
      </c>
      <c r="E219" s="112">
        <f t="shared" si="71"/>
        <v>1897000</v>
      </c>
      <c r="F219" s="112">
        <f t="shared" si="71"/>
        <v>960000</v>
      </c>
      <c r="G219" s="112">
        <f t="shared" si="71"/>
        <v>959997</v>
      </c>
      <c r="H219" s="112">
        <f t="shared" si="71"/>
        <v>125627</v>
      </c>
    </row>
    <row r="220" spans="1:8" x14ac:dyDescent="0.3">
      <c r="A220" s="57"/>
      <c r="B220" s="89" t="s">
        <v>368</v>
      </c>
      <c r="C220" s="112"/>
      <c r="D220" s="71">
        <v>1887000</v>
      </c>
      <c r="E220" s="71">
        <v>1897000</v>
      </c>
      <c r="F220" s="71">
        <v>960000</v>
      </c>
      <c r="G220" s="75">
        <v>959997</v>
      </c>
      <c r="H220" s="75">
        <v>125627</v>
      </c>
    </row>
    <row r="221" spans="1:8" ht="60" x14ac:dyDescent="0.3">
      <c r="A221" s="57"/>
      <c r="B221" s="89" t="s">
        <v>370</v>
      </c>
      <c r="C221" s="112"/>
      <c r="D221" s="71">
        <v>0</v>
      </c>
      <c r="E221" s="71">
        <v>0</v>
      </c>
      <c r="F221" s="71">
        <v>0</v>
      </c>
      <c r="G221" s="75">
        <v>0</v>
      </c>
      <c r="H221" s="75">
        <v>0</v>
      </c>
    </row>
    <row r="222" spans="1:8" x14ac:dyDescent="0.3">
      <c r="A222" s="57"/>
      <c r="B222" s="60" t="s">
        <v>361</v>
      </c>
      <c r="C222" s="112"/>
      <c r="D222" s="71">
        <v>0</v>
      </c>
      <c r="E222" s="71">
        <v>0</v>
      </c>
      <c r="F222" s="71">
        <v>0</v>
      </c>
      <c r="G222" s="75">
        <v>-3062</v>
      </c>
      <c r="H222" s="75">
        <v>0</v>
      </c>
    </row>
    <row r="223" spans="1:8" x14ac:dyDescent="0.3">
      <c r="A223" s="57" t="s">
        <v>437</v>
      </c>
      <c r="B223" s="55" t="s">
        <v>438</v>
      </c>
      <c r="C223" s="111">
        <f>+C224+C242</f>
        <v>0</v>
      </c>
      <c r="D223" s="111">
        <f t="shared" ref="D223:H223" si="72">+D224+D242</f>
        <v>234954820</v>
      </c>
      <c r="E223" s="111">
        <f t="shared" si="72"/>
        <v>228276520</v>
      </c>
      <c r="F223" s="111">
        <f t="shared" si="72"/>
        <v>147193520</v>
      </c>
      <c r="G223" s="111">
        <f t="shared" si="72"/>
        <v>147134917</v>
      </c>
      <c r="H223" s="111">
        <f t="shared" si="72"/>
        <v>26994165</v>
      </c>
    </row>
    <row r="224" spans="1:8" x14ac:dyDescent="0.3">
      <c r="A224" s="57" t="s">
        <v>439</v>
      </c>
      <c r="B224" s="55" t="s">
        <v>440</v>
      </c>
      <c r="C224" s="112">
        <f>C225+C228+C229+C230+C231+C234+C237+C240</f>
        <v>0</v>
      </c>
      <c r="D224" s="112">
        <f t="shared" ref="D224:H224" si="73">D225+D228+D229+D230+D231+D234+D237+D240</f>
        <v>234954820</v>
      </c>
      <c r="E224" s="112">
        <f t="shared" si="73"/>
        <v>228276520</v>
      </c>
      <c r="F224" s="112">
        <f t="shared" si="73"/>
        <v>147193520</v>
      </c>
      <c r="G224" s="112">
        <f t="shared" si="73"/>
        <v>147134917</v>
      </c>
      <c r="H224" s="112">
        <f t="shared" si="73"/>
        <v>26994165</v>
      </c>
    </row>
    <row r="225" spans="1:8" x14ac:dyDescent="0.3">
      <c r="A225" s="57"/>
      <c r="B225" s="58" t="s">
        <v>513</v>
      </c>
      <c r="C225" s="112">
        <f>C226+C227</f>
        <v>0</v>
      </c>
      <c r="D225" s="151">
        <v>221769900</v>
      </c>
      <c r="E225" s="151">
        <v>215587900</v>
      </c>
      <c r="F225" s="151">
        <v>138815900</v>
      </c>
      <c r="G225" s="151">
        <f>G226+G227</f>
        <v>138815504</v>
      </c>
      <c r="H225" s="151">
        <f>H226+H227</f>
        <v>25509544</v>
      </c>
    </row>
    <row r="226" spans="1:8" x14ac:dyDescent="0.3">
      <c r="A226" s="57"/>
      <c r="B226" s="117" t="s">
        <v>514</v>
      </c>
      <c r="C226" s="112"/>
      <c r="D226" s="71"/>
      <c r="E226" s="71"/>
      <c r="F226" s="71"/>
      <c r="G226" s="59">
        <v>123529094</v>
      </c>
      <c r="H226" s="59">
        <v>22226613</v>
      </c>
    </row>
    <row r="227" spans="1:8" x14ac:dyDescent="0.3">
      <c r="A227" s="57"/>
      <c r="B227" s="117" t="s">
        <v>515</v>
      </c>
      <c r="C227" s="112"/>
      <c r="D227" s="71"/>
      <c r="E227" s="71"/>
      <c r="F227" s="71"/>
      <c r="G227" s="59">
        <v>15286410</v>
      </c>
      <c r="H227" s="59">
        <v>3282931</v>
      </c>
    </row>
    <row r="228" spans="1:8" ht="60" x14ac:dyDescent="0.3">
      <c r="A228" s="57"/>
      <c r="B228" s="58" t="s">
        <v>370</v>
      </c>
      <c r="C228" s="112"/>
      <c r="D228" s="71">
        <v>338110</v>
      </c>
      <c r="E228" s="71">
        <v>338110</v>
      </c>
      <c r="F228" s="71">
        <v>338110</v>
      </c>
      <c r="G228" s="59">
        <v>338075</v>
      </c>
      <c r="H228" s="59">
        <v>66182</v>
      </c>
    </row>
    <row r="229" spans="1:8" ht="30" x14ac:dyDescent="0.3">
      <c r="A229" s="57"/>
      <c r="B229" s="58" t="s">
        <v>444</v>
      </c>
      <c r="C229" s="112"/>
      <c r="D229" s="71">
        <v>0</v>
      </c>
      <c r="E229" s="71">
        <v>0</v>
      </c>
      <c r="F229" s="71">
        <v>0</v>
      </c>
      <c r="G229" s="59">
        <v>0</v>
      </c>
      <c r="H229" s="59">
        <v>0</v>
      </c>
    </row>
    <row r="230" spans="1:8" x14ac:dyDescent="0.3">
      <c r="A230" s="57"/>
      <c r="B230" s="72" t="s">
        <v>445</v>
      </c>
      <c r="C230" s="112"/>
      <c r="D230" s="71">
        <v>11016000</v>
      </c>
      <c r="E230" s="71">
        <v>10489750</v>
      </c>
      <c r="F230" s="71">
        <v>6601750</v>
      </c>
      <c r="G230" s="59">
        <v>6543578</v>
      </c>
      <c r="H230" s="59">
        <v>1133319</v>
      </c>
    </row>
    <row r="231" spans="1:8" ht="45" x14ac:dyDescent="0.3">
      <c r="A231" s="57"/>
      <c r="B231" s="58" t="s">
        <v>441</v>
      </c>
      <c r="C231" s="112">
        <f t="shared" ref="C231:H231" si="74">C232+C233</f>
        <v>0</v>
      </c>
      <c r="D231" s="112">
        <f t="shared" si="74"/>
        <v>0</v>
      </c>
      <c r="E231" s="112">
        <f t="shared" si="74"/>
        <v>0</v>
      </c>
      <c r="F231" s="112">
        <f t="shared" si="74"/>
        <v>0</v>
      </c>
      <c r="G231" s="112">
        <f t="shared" si="74"/>
        <v>0</v>
      </c>
      <c r="H231" s="112">
        <f t="shared" si="74"/>
        <v>0</v>
      </c>
    </row>
    <row r="232" spans="1:8" x14ac:dyDescent="0.3">
      <c r="A232" s="57"/>
      <c r="B232" s="58" t="s">
        <v>372</v>
      </c>
      <c r="C232" s="112"/>
      <c r="D232" s="71">
        <v>0</v>
      </c>
      <c r="E232" s="71">
        <v>0</v>
      </c>
      <c r="F232" s="71">
        <v>0</v>
      </c>
      <c r="G232" s="59">
        <v>0</v>
      </c>
      <c r="H232" s="59">
        <v>0</v>
      </c>
    </row>
    <row r="233" spans="1:8" ht="60" x14ac:dyDescent="0.3">
      <c r="A233" s="57"/>
      <c r="B233" s="58" t="s">
        <v>370</v>
      </c>
      <c r="C233" s="112"/>
      <c r="D233" s="71">
        <v>0</v>
      </c>
      <c r="E233" s="71">
        <v>0</v>
      </c>
      <c r="F233" s="71">
        <v>0</v>
      </c>
      <c r="G233" s="59">
        <v>0</v>
      </c>
      <c r="H233" s="59">
        <v>0</v>
      </c>
    </row>
    <row r="234" spans="1:8" ht="30" x14ac:dyDescent="0.3">
      <c r="B234" s="58" t="s">
        <v>442</v>
      </c>
      <c r="C234" s="112">
        <f>C235+C236</f>
        <v>0</v>
      </c>
      <c r="D234" s="112">
        <f t="shared" ref="D234:H234" si="75">D235+D236</f>
        <v>0</v>
      </c>
      <c r="E234" s="112">
        <f t="shared" si="75"/>
        <v>0</v>
      </c>
      <c r="F234" s="112">
        <f t="shared" si="75"/>
        <v>0</v>
      </c>
      <c r="G234" s="112">
        <f t="shared" si="75"/>
        <v>0</v>
      </c>
      <c r="H234" s="112">
        <f t="shared" si="75"/>
        <v>0</v>
      </c>
    </row>
    <row r="235" spans="1:8" x14ac:dyDescent="0.3">
      <c r="B235" s="58" t="s">
        <v>372</v>
      </c>
      <c r="C235" s="112"/>
      <c r="D235" s="71">
        <v>0</v>
      </c>
      <c r="E235" s="71">
        <v>0</v>
      </c>
      <c r="F235" s="71">
        <v>0</v>
      </c>
      <c r="G235" s="75">
        <v>0</v>
      </c>
      <c r="H235" s="75">
        <v>0</v>
      </c>
    </row>
    <row r="236" spans="1:8" ht="60" x14ac:dyDescent="0.3">
      <c r="B236" s="58" t="s">
        <v>370</v>
      </c>
      <c r="C236" s="112"/>
      <c r="D236" s="71">
        <v>0</v>
      </c>
      <c r="E236" s="71">
        <v>0</v>
      </c>
      <c r="F236" s="71">
        <v>0</v>
      </c>
      <c r="G236" s="75">
        <v>0</v>
      </c>
      <c r="H236" s="75">
        <v>0</v>
      </c>
    </row>
    <row r="237" spans="1:8" x14ac:dyDescent="0.3">
      <c r="B237" s="160" t="s">
        <v>443</v>
      </c>
      <c r="C237" s="112">
        <f t="shared" ref="C237:H237" si="76">C238+C239</f>
        <v>0</v>
      </c>
      <c r="D237" s="112">
        <f t="shared" si="76"/>
        <v>1830810</v>
      </c>
      <c r="E237" s="112">
        <f t="shared" si="76"/>
        <v>1860760</v>
      </c>
      <c r="F237" s="112">
        <f t="shared" si="76"/>
        <v>1437760</v>
      </c>
      <c r="G237" s="112">
        <f t="shared" si="76"/>
        <v>1437760</v>
      </c>
      <c r="H237" s="112">
        <f t="shared" si="76"/>
        <v>285120</v>
      </c>
    </row>
    <row r="238" spans="1:8" x14ac:dyDescent="0.3">
      <c r="B238" s="90" t="s">
        <v>372</v>
      </c>
      <c r="C238" s="112"/>
      <c r="D238" s="71">
        <v>1830810</v>
      </c>
      <c r="E238" s="71">
        <v>1860760</v>
      </c>
      <c r="F238" s="71">
        <v>1437760</v>
      </c>
      <c r="G238" s="59">
        <v>1437760</v>
      </c>
      <c r="H238" s="59">
        <v>285120</v>
      </c>
    </row>
    <row r="239" spans="1:8" ht="60" x14ac:dyDescent="0.3">
      <c r="B239" s="90" t="s">
        <v>370</v>
      </c>
      <c r="C239" s="112"/>
      <c r="D239" s="71">
        <v>0</v>
      </c>
      <c r="E239" s="71">
        <v>0</v>
      </c>
      <c r="F239" s="71">
        <v>0</v>
      </c>
      <c r="G239" s="59">
        <v>0</v>
      </c>
      <c r="H239" s="59">
        <v>0</v>
      </c>
    </row>
    <row r="240" spans="1:8" x14ac:dyDescent="0.3">
      <c r="B240" s="90" t="s">
        <v>510</v>
      </c>
      <c r="C240" s="112"/>
      <c r="D240" s="71">
        <v>0</v>
      </c>
      <c r="E240" s="71">
        <v>0</v>
      </c>
      <c r="F240" s="71">
        <v>0</v>
      </c>
      <c r="G240" s="59">
        <v>0</v>
      </c>
      <c r="H240" s="59">
        <v>0</v>
      </c>
    </row>
    <row r="241" spans="1:8" x14ac:dyDescent="0.3">
      <c r="B241" s="60" t="s">
        <v>361</v>
      </c>
      <c r="C241" s="112"/>
      <c r="D241" s="71">
        <v>0</v>
      </c>
      <c r="E241" s="71">
        <v>0</v>
      </c>
      <c r="F241" s="71">
        <v>0</v>
      </c>
      <c r="G241" s="59">
        <v>-287336</v>
      </c>
      <c r="H241" s="59">
        <v>-91976</v>
      </c>
    </row>
    <row r="242" spans="1:8" x14ac:dyDescent="0.3">
      <c r="A242" s="35" t="s">
        <v>446</v>
      </c>
      <c r="B242" s="55" t="s">
        <v>447</v>
      </c>
      <c r="C242" s="112">
        <f t="shared" ref="C242:H242" si="77">C243+C244+C245+C246</f>
        <v>0</v>
      </c>
      <c r="D242" s="112">
        <f t="shared" si="77"/>
        <v>0</v>
      </c>
      <c r="E242" s="112">
        <f t="shared" si="77"/>
        <v>0</v>
      </c>
      <c r="F242" s="112">
        <f t="shared" si="77"/>
        <v>0</v>
      </c>
      <c r="G242" s="112">
        <f t="shared" si="77"/>
        <v>0</v>
      </c>
      <c r="H242" s="112">
        <f t="shared" si="77"/>
        <v>0</v>
      </c>
    </row>
    <row r="243" spans="1:8" x14ac:dyDescent="0.3">
      <c r="B243" s="58" t="s">
        <v>368</v>
      </c>
      <c r="C243" s="112"/>
      <c r="D243" s="53">
        <v>0</v>
      </c>
      <c r="E243" s="53">
        <v>0</v>
      </c>
      <c r="F243" s="53">
        <v>0</v>
      </c>
      <c r="G243" s="59">
        <v>0</v>
      </c>
      <c r="H243" s="59">
        <v>0</v>
      </c>
    </row>
    <row r="244" spans="1:8" x14ac:dyDescent="0.3">
      <c r="B244" s="91" t="s">
        <v>448</v>
      </c>
      <c r="C244" s="112"/>
      <c r="D244" s="53">
        <v>0</v>
      </c>
      <c r="E244" s="53">
        <v>0</v>
      </c>
      <c r="F244" s="53">
        <v>0</v>
      </c>
      <c r="G244" s="59">
        <v>0</v>
      </c>
      <c r="H244" s="59">
        <v>0</v>
      </c>
    </row>
    <row r="245" spans="1:8" ht="60" x14ac:dyDescent="0.3">
      <c r="B245" s="91" t="s">
        <v>370</v>
      </c>
      <c r="C245" s="112"/>
      <c r="D245" s="53">
        <v>0</v>
      </c>
      <c r="E245" s="53">
        <v>0</v>
      </c>
      <c r="F245" s="53">
        <v>0</v>
      </c>
      <c r="G245" s="59">
        <v>0</v>
      </c>
      <c r="H245" s="59">
        <v>0</v>
      </c>
    </row>
    <row r="246" spans="1:8" x14ac:dyDescent="0.3">
      <c r="B246" s="91" t="s">
        <v>445</v>
      </c>
      <c r="C246" s="112"/>
      <c r="D246" s="53">
        <v>0</v>
      </c>
      <c r="E246" s="53">
        <v>0</v>
      </c>
      <c r="F246" s="53">
        <v>0</v>
      </c>
      <c r="G246" s="59">
        <v>0</v>
      </c>
      <c r="H246" s="59">
        <v>0</v>
      </c>
    </row>
    <row r="247" spans="1:8" x14ac:dyDescent="0.3">
      <c r="B247" s="60" t="s">
        <v>361</v>
      </c>
      <c r="C247" s="112"/>
      <c r="D247" s="53">
        <v>0</v>
      </c>
      <c r="E247" s="53">
        <v>0</v>
      </c>
      <c r="F247" s="53">
        <v>0</v>
      </c>
      <c r="G247" s="59">
        <v>0</v>
      </c>
      <c r="H247" s="59">
        <v>0</v>
      </c>
    </row>
    <row r="248" spans="1:8" x14ac:dyDescent="0.3">
      <c r="A248" s="35" t="s">
        <v>449</v>
      </c>
      <c r="B248" s="55" t="s">
        <v>450</v>
      </c>
      <c r="C248" s="112"/>
      <c r="D248" s="53">
        <v>5286000</v>
      </c>
      <c r="E248" s="53">
        <v>5460480</v>
      </c>
      <c r="F248" s="53">
        <v>2012480</v>
      </c>
      <c r="G248" s="65">
        <v>2012480</v>
      </c>
      <c r="H248" s="65">
        <v>345000</v>
      </c>
    </row>
    <row r="249" spans="1:8" x14ac:dyDescent="0.3">
      <c r="B249" s="60" t="s">
        <v>361</v>
      </c>
      <c r="C249" s="112"/>
      <c r="D249" s="71">
        <v>0</v>
      </c>
      <c r="E249" s="71">
        <v>0</v>
      </c>
      <c r="F249" s="71">
        <v>0</v>
      </c>
      <c r="G249" s="59">
        <v>-300</v>
      </c>
      <c r="H249" s="59">
        <v>0</v>
      </c>
    </row>
    <row r="250" spans="1:8" x14ac:dyDescent="0.3">
      <c r="A250" s="35" t="s">
        <v>451</v>
      </c>
      <c r="B250" s="55" t="s">
        <v>452</v>
      </c>
      <c r="C250" s="112"/>
      <c r="D250" s="53">
        <v>4909820</v>
      </c>
      <c r="E250" s="53">
        <v>4909820</v>
      </c>
      <c r="F250" s="53">
        <v>4909820</v>
      </c>
      <c r="G250" s="65">
        <v>4909375</v>
      </c>
      <c r="H250" s="65">
        <v>8611</v>
      </c>
    </row>
    <row r="251" spans="1:8" x14ac:dyDescent="0.3">
      <c r="B251" s="60" t="s">
        <v>361</v>
      </c>
      <c r="C251" s="112"/>
      <c r="D251" s="71">
        <v>0</v>
      </c>
      <c r="E251" s="71">
        <v>0</v>
      </c>
      <c r="F251" s="71">
        <v>0</v>
      </c>
      <c r="G251" s="59">
        <v>-164601</v>
      </c>
      <c r="H251" s="59">
        <v>-26076</v>
      </c>
    </row>
    <row r="252" spans="1:8" x14ac:dyDescent="0.3">
      <c r="B252" s="55" t="s">
        <v>453</v>
      </c>
      <c r="C252" s="112">
        <f>C87+C105+C141+C171+C175+C179+C191+C196+C201+C213+C218+C222+C241+C247+C249+C251</f>
        <v>0</v>
      </c>
      <c r="D252" s="112">
        <f t="shared" ref="D252:H252" si="78">D87+D105+D141+D171+D175+D179+D191+D196+D201+D213+D218+D222+D241+D247+D249+D251</f>
        <v>0</v>
      </c>
      <c r="E252" s="112">
        <f t="shared" si="78"/>
        <v>0</v>
      </c>
      <c r="F252" s="112">
        <f t="shared" si="78"/>
        <v>0</v>
      </c>
      <c r="G252" s="112">
        <f t="shared" si="78"/>
        <v>-619780</v>
      </c>
      <c r="H252" s="112">
        <f t="shared" si="78"/>
        <v>-126634</v>
      </c>
    </row>
    <row r="253" spans="1:8" ht="30" x14ac:dyDescent="0.3">
      <c r="A253" s="35" t="s">
        <v>224</v>
      </c>
      <c r="B253" s="55" t="s">
        <v>225</v>
      </c>
      <c r="C253" s="112">
        <f t="shared" ref="C253:H254" si="79">C254</f>
        <v>0</v>
      </c>
      <c r="D253" s="112">
        <f t="shared" si="79"/>
        <v>253231430</v>
      </c>
      <c r="E253" s="112">
        <f t="shared" si="79"/>
        <v>253231430</v>
      </c>
      <c r="F253" s="112">
        <f t="shared" si="79"/>
        <v>154488900</v>
      </c>
      <c r="G253" s="112">
        <f t="shared" si="79"/>
        <v>153687257</v>
      </c>
      <c r="H253" s="112">
        <f t="shared" si="79"/>
        <v>25228765</v>
      </c>
    </row>
    <row r="254" spans="1:8" x14ac:dyDescent="0.3">
      <c r="A254" s="35" t="s">
        <v>454</v>
      </c>
      <c r="B254" s="55" t="s">
        <v>455</v>
      </c>
      <c r="C254" s="112">
        <f>C255</f>
        <v>0</v>
      </c>
      <c r="D254" s="112">
        <f t="shared" si="79"/>
        <v>253231430</v>
      </c>
      <c r="E254" s="112">
        <f t="shared" si="79"/>
        <v>253231430</v>
      </c>
      <c r="F254" s="112">
        <f t="shared" si="79"/>
        <v>154488900</v>
      </c>
      <c r="G254" s="112">
        <f t="shared" si="79"/>
        <v>153687257</v>
      </c>
      <c r="H254" s="112">
        <f t="shared" si="79"/>
        <v>25228765</v>
      </c>
    </row>
    <row r="255" spans="1:8" ht="30" x14ac:dyDescent="0.3">
      <c r="A255" s="35" t="s">
        <v>456</v>
      </c>
      <c r="B255" s="55" t="s">
        <v>457</v>
      </c>
      <c r="C255" s="112">
        <f>C256+C257+C258+C259</f>
        <v>0</v>
      </c>
      <c r="D255" s="112">
        <f>D256+D257+D258+D259+D263</f>
        <v>253231430</v>
      </c>
      <c r="E255" s="112">
        <f t="shared" ref="E255:H255" si="80">E256+E257+E258+E259+E263</f>
        <v>253231430</v>
      </c>
      <c r="F255" s="112">
        <f t="shared" si="80"/>
        <v>154488900</v>
      </c>
      <c r="G255" s="112">
        <f t="shared" si="80"/>
        <v>153687257</v>
      </c>
      <c r="H255" s="112">
        <f t="shared" si="80"/>
        <v>25228765</v>
      </c>
    </row>
    <row r="256" spans="1:8" ht="30" x14ac:dyDescent="0.3">
      <c r="B256" s="60" t="s">
        <v>458</v>
      </c>
      <c r="C256" s="112"/>
      <c r="D256" s="71">
        <v>216911000</v>
      </c>
      <c r="E256" s="71">
        <v>216911000</v>
      </c>
      <c r="F256" s="71">
        <v>130588230</v>
      </c>
      <c r="G256" s="75">
        <v>129820346</v>
      </c>
      <c r="H256" s="75">
        <v>21010276</v>
      </c>
    </row>
    <row r="257" spans="1:8" ht="30" x14ac:dyDescent="0.3">
      <c r="B257" s="60" t="s">
        <v>459</v>
      </c>
      <c r="C257" s="112"/>
      <c r="D257" s="71">
        <v>1390000</v>
      </c>
      <c r="E257" s="71">
        <v>1390000</v>
      </c>
      <c r="F257" s="71">
        <v>1120210</v>
      </c>
      <c r="G257" s="75">
        <v>1119871</v>
      </c>
      <c r="H257" s="75">
        <v>169051</v>
      </c>
    </row>
    <row r="258" spans="1:8" ht="30" x14ac:dyDescent="0.3">
      <c r="B258" s="60" t="s">
        <v>460</v>
      </c>
      <c r="C258" s="112"/>
      <c r="D258" s="71">
        <v>560000</v>
      </c>
      <c r="E258" s="71">
        <v>560000</v>
      </c>
      <c r="F258" s="71">
        <v>390000</v>
      </c>
      <c r="G258" s="75">
        <v>384939</v>
      </c>
      <c r="H258" s="75">
        <v>65703</v>
      </c>
    </row>
    <row r="259" spans="1:8" ht="30" x14ac:dyDescent="0.3">
      <c r="B259" s="60" t="s">
        <v>461</v>
      </c>
      <c r="C259" s="112">
        <f t="shared" ref="C259:H259" si="81">C260+C261+C262</f>
        <v>0</v>
      </c>
      <c r="D259" s="112">
        <f t="shared" si="81"/>
        <v>31040000</v>
      </c>
      <c r="E259" s="112">
        <f t="shared" si="81"/>
        <v>31040000</v>
      </c>
      <c r="F259" s="112">
        <f t="shared" si="81"/>
        <v>19060030</v>
      </c>
      <c r="G259" s="112">
        <f t="shared" si="81"/>
        <v>19037872</v>
      </c>
      <c r="H259" s="112">
        <f t="shared" si="81"/>
        <v>3324356</v>
      </c>
    </row>
    <row r="260" spans="1:8" ht="75" x14ac:dyDescent="0.3">
      <c r="B260" s="60" t="s">
        <v>462</v>
      </c>
      <c r="C260" s="112"/>
      <c r="D260" s="71">
        <v>9080000</v>
      </c>
      <c r="E260" s="71">
        <v>9080000</v>
      </c>
      <c r="F260" s="71">
        <v>5875880</v>
      </c>
      <c r="G260" s="75">
        <v>5868296</v>
      </c>
      <c r="H260" s="75">
        <v>979637</v>
      </c>
    </row>
    <row r="261" spans="1:8" ht="75" x14ac:dyDescent="0.3">
      <c r="B261" s="60" t="s">
        <v>463</v>
      </c>
      <c r="C261" s="112"/>
      <c r="D261" s="71">
        <v>9090000</v>
      </c>
      <c r="E261" s="71">
        <v>9090000</v>
      </c>
      <c r="F261" s="71">
        <v>5880000</v>
      </c>
      <c r="G261" s="75">
        <v>5868652</v>
      </c>
      <c r="H261" s="75">
        <v>986656</v>
      </c>
    </row>
    <row r="262" spans="1:8" ht="60" x14ac:dyDescent="0.3">
      <c r="B262" s="60" t="s">
        <v>464</v>
      </c>
      <c r="C262" s="112"/>
      <c r="D262" s="71">
        <v>12870000</v>
      </c>
      <c r="E262" s="71">
        <v>12870000</v>
      </c>
      <c r="F262" s="71">
        <v>7304150</v>
      </c>
      <c r="G262" s="75">
        <v>7300924</v>
      </c>
      <c r="H262" s="75">
        <v>1358063</v>
      </c>
    </row>
    <row r="263" spans="1:8" ht="120" x14ac:dyDescent="0.3">
      <c r="B263" s="60" t="s">
        <v>517</v>
      </c>
      <c r="C263" s="112"/>
      <c r="D263" s="71">
        <v>3330430</v>
      </c>
      <c r="E263" s="71">
        <v>3330430</v>
      </c>
      <c r="F263" s="71">
        <v>3330430</v>
      </c>
      <c r="G263" s="75">
        <v>3324229</v>
      </c>
      <c r="H263" s="75">
        <v>659379</v>
      </c>
    </row>
    <row r="264" spans="1:8" x14ac:dyDescent="0.3">
      <c r="A264" s="35" t="s">
        <v>465</v>
      </c>
      <c r="B264" s="92" t="s">
        <v>466</v>
      </c>
      <c r="C264" s="114">
        <f>+C265</f>
        <v>0</v>
      </c>
      <c r="D264" s="114">
        <f t="shared" ref="D264:H266" si="82">+D265</f>
        <v>69128000</v>
      </c>
      <c r="E264" s="114">
        <f t="shared" si="82"/>
        <v>69128000</v>
      </c>
      <c r="F264" s="114">
        <f t="shared" si="82"/>
        <v>41592380</v>
      </c>
      <c r="G264" s="114">
        <f t="shared" si="82"/>
        <v>39888686</v>
      </c>
      <c r="H264" s="114">
        <f t="shared" si="82"/>
        <v>288550</v>
      </c>
    </row>
    <row r="265" spans="1:8" x14ac:dyDescent="0.3">
      <c r="A265" s="35" t="s">
        <v>467</v>
      </c>
      <c r="B265" s="92" t="s">
        <v>217</v>
      </c>
      <c r="C265" s="114">
        <f>+C266</f>
        <v>0</v>
      </c>
      <c r="D265" s="114">
        <f t="shared" si="82"/>
        <v>69128000</v>
      </c>
      <c r="E265" s="114">
        <f t="shared" si="82"/>
        <v>69128000</v>
      </c>
      <c r="F265" s="114">
        <f t="shared" si="82"/>
        <v>41592380</v>
      </c>
      <c r="G265" s="114">
        <f t="shared" si="82"/>
        <v>39888686</v>
      </c>
      <c r="H265" s="114">
        <f t="shared" si="82"/>
        <v>288550</v>
      </c>
    </row>
    <row r="266" spans="1:8" x14ac:dyDescent="0.3">
      <c r="A266" s="35" t="s">
        <v>468</v>
      </c>
      <c r="B266" s="55" t="s">
        <v>469</v>
      </c>
      <c r="C266" s="114">
        <f>+C267</f>
        <v>0</v>
      </c>
      <c r="D266" s="114">
        <f t="shared" si="82"/>
        <v>69128000</v>
      </c>
      <c r="E266" s="114">
        <f t="shared" si="82"/>
        <v>69128000</v>
      </c>
      <c r="F266" s="114">
        <f t="shared" si="82"/>
        <v>41592380</v>
      </c>
      <c r="G266" s="114">
        <f t="shared" si="82"/>
        <v>39888686</v>
      </c>
      <c r="H266" s="114">
        <f t="shared" si="82"/>
        <v>288550</v>
      </c>
    </row>
    <row r="267" spans="1:8" x14ac:dyDescent="0.3">
      <c r="A267" s="35" t="s">
        <v>470</v>
      </c>
      <c r="B267" s="92" t="s">
        <v>471</v>
      </c>
      <c r="C267" s="111">
        <f t="shared" ref="C267:H267" si="83">C268</f>
        <v>0</v>
      </c>
      <c r="D267" s="111">
        <f t="shared" si="83"/>
        <v>69128000</v>
      </c>
      <c r="E267" s="111">
        <f t="shared" si="83"/>
        <v>69128000</v>
      </c>
      <c r="F267" s="111">
        <f t="shared" si="83"/>
        <v>41592380</v>
      </c>
      <c r="G267" s="111">
        <f t="shared" si="83"/>
        <v>39888686</v>
      </c>
      <c r="H267" s="111">
        <f t="shared" si="83"/>
        <v>288550</v>
      </c>
    </row>
    <row r="268" spans="1:8" x14ac:dyDescent="0.3">
      <c r="A268" s="35" t="s">
        <v>472</v>
      </c>
      <c r="B268" s="92" t="s">
        <v>473</v>
      </c>
      <c r="C268" s="111">
        <f t="shared" ref="C268:H268" si="84">C270+C272+C274</f>
        <v>0</v>
      </c>
      <c r="D268" s="111">
        <f t="shared" si="84"/>
        <v>69128000</v>
      </c>
      <c r="E268" s="111">
        <f t="shared" si="84"/>
        <v>69128000</v>
      </c>
      <c r="F268" s="111">
        <f t="shared" si="84"/>
        <v>41592380</v>
      </c>
      <c r="G268" s="111">
        <f t="shared" si="84"/>
        <v>39888686</v>
      </c>
      <c r="H268" s="111">
        <f t="shared" si="84"/>
        <v>288550</v>
      </c>
    </row>
    <row r="269" spans="1:8" x14ac:dyDescent="0.3">
      <c r="A269" s="35" t="s">
        <v>474</v>
      </c>
      <c r="B269" s="92" t="s">
        <v>475</v>
      </c>
      <c r="C269" s="111">
        <f t="shared" ref="C269:H269" si="85">C270</f>
        <v>0</v>
      </c>
      <c r="D269" s="111">
        <f t="shared" si="85"/>
        <v>39235000</v>
      </c>
      <c r="E269" s="111">
        <f t="shared" si="85"/>
        <v>39235000</v>
      </c>
      <c r="F269" s="111">
        <f t="shared" si="85"/>
        <v>25714380</v>
      </c>
      <c r="G269" s="111">
        <f t="shared" si="85"/>
        <v>24482748</v>
      </c>
      <c r="H269" s="111">
        <f t="shared" si="85"/>
        <v>34235</v>
      </c>
    </row>
    <row r="270" spans="1:8" x14ac:dyDescent="0.3">
      <c r="A270" s="35" t="s">
        <v>476</v>
      </c>
      <c r="B270" s="93" t="s">
        <v>518</v>
      </c>
      <c r="C270" s="112"/>
      <c r="D270" s="53">
        <v>39235000</v>
      </c>
      <c r="E270" s="53">
        <v>39235000</v>
      </c>
      <c r="F270" s="53">
        <v>25714380</v>
      </c>
      <c r="G270" s="59">
        <v>24482748</v>
      </c>
      <c r="H270" s="59">
        <v>34235</v>
      </c>
    </row>
    <row r="271" spans="1:8" s="156" customFormat="1" x14ac:dyDescent="0.3">
      <c r="A271" s="124"/>
      <c r="B271" s="125" t="s">
        <v>519</v>
      </c>
      <c r="C271" s="121"/>
      <c r="D271" s="122"/>
      <c r="E271" s="122"/>
      <c r="F271" s="122"/>
      <c r="G271" s="123">
        <v>248918</v>
      </c>
      <c r="H271" s="123">
        <v>34235</v>
      </c>
    </row>
    <row r="272" spans="1:8" s="156" customFormat="1" x14ac:dyDescent="0.3">
      <c r="A272" s="161" t="s">
        <v>477</v>
      </c>
      <c r="B272" s="162" t="s">
        <v>520</v>
      </c>
      <c r="C272" s="155"/>
      <c r="D272" s="158">
        <v>29893000</v>
      </c>
      <c r="E272" s="158">
        <v>29893000</v>
      </c>
      <c r="F272" s="158">
        <v>15878000</v>
      </c>
      <c r="G272" s="159">
        <v>15406282</v>
      </c>
      <c r="H272" s="159">
        <v>254315</v>
      </c>
    </row>
    <row r="273" spans="1:8" s="156" customFormat="1" x14ac:dyDescent="0.3">
      <c r="A273" s="124"/>
      <c r="B273" s="125" t="s">
        <v>519</v>
      </c>
      <c r="C273" s="121"/>
      <c r="D273" s="122"/>
      <c r="E273" s="122"/>
      <c r="F273" s="122"/>
      <c r="G273" s="123">
        <v>1032696</v>
      </c>
      <c r="H273" s="123">
        <v>254315</v>
      </c>
    </row>
    <row r="274" spans="1:8" x14ac:dyDescent="0.3">
      <c r="B274" s="64" t="s">
        <v>478</v>
      </c>
      <c r="C274" s="112"/>
      <c r="D274" s="53">
        <v>0</v>
      </c>
      <c r="E274" s="53">
        <v>0</v>
      </c>
      <c r="F274" s="53">
        <v>0</v>
      </c>
      <c r="G274" s="59">
        <v>-344</v>
      </c>
      <c r="H274" s="59">
        <v>0</v>
      </c>
    </row>
    <row r="275" spans="1:8" ht="30" x14ac:dyDescent="0.3">
      <c r="A275" s="35" t="s">
        <v>228</v>
      </c>
      <c r="B275" s="94" t="s">
        <v>229</v>
      </c>
      <c r="C275" s="116">
        <f>C280+C276</f>
        <v>0</v>
      </c>
      <c r="D275" s="116">
        <f t="shared" ref="D275:H275" si="86">D280+D276</f>
        <v>0</v>
      </c>
      <c r="E275" s="116">
        <f t="shared" si="86"/>
        <v>0</v>
      </c>
      <c r="F275" s="116">
        <f t="shared" si="86"/>
        <v>0</v>
      </c>
      <c r="G275" s="116">
        <f t="shared" si="86"/>
        <v>0</v>
      </c>
      <c r="H275" s="116">
        <f t="shared" si="86"/>
        <v>0</v>
      </c>
    </row>
    <row r="276" spans="1:8" x14ac:dyDescent="0.3">
      <c r="A276" s="35" t="s">
        <v>479</v>
      </c>
      <c r="B276" s="94" t="s">
        <v>480</v>
      </c>
      <c r="C276" s="116">
        <f>C277+C278+C279</f>
        <v>0</v>
      </c>
      <c r="D276" s="116">
        <f t="shared" ref="D276:H276" si="87">D277+D278+D279</f>
        <v>0</v>
      </c>
      <c r="E276" s="116">
        <f t="shared" si="87"/>
        <v>0</v>
      </c>
      <c r="F276" s="116">
        <f t="shared" si="87"/>
        <v>0</v>
      </c>
      <c r="G276" s="116">
        <f t="shared" si="87"/>
        <v>0</v>
      </c>
      <c r="H276" s="116">
        <f t="shared" si="87"/>
        <v>0</v>
      </c>
    </row>
    <row r="277" spans="1:8" x14ac:dyDescent="0.3">
      <c r="A277" s="35" t="s">
        <v>481</v>
      </c>
      <c r="B277" s="94" t="s">
        <v>482</v>
      </c>
      <c r="C277" s="116"/>
      <c r="D277" s="53">
        <v>0</v>
      </c>
      <c r="E277" s="53">
        <v>0</v>
      </c>
      <c r="F277" s="53">
        <v>0</v>
      </c>
      <c r="G277" s="65">
        <v>0</v>
      </c>
      <c r="H277" s="65">
        <v>0</v>
      </c>
    </row>
    <row r="278" spans="1:8" x14ac:dyDescent="0.3">
      <c r="A278" s="35" t="s">
        <v>483</v>
      </c>
      <c r="B278" s="94" t="s">
        <v>484</v>
      </c>
      <c r="C278" s="116"/>
      <c r="D278" s="53">
        <v>0</v>
      </c>
      <c r="E278" s="53">
        <v>0</v>
      </c>
      <c r="F278" s="53">
        <v>0</v>
      </c>
      <c r="G278" s="65">
        <v>0</v>
      </c>
      <c r="H278" s="65">
        <v>0</v>
      </c>
    </row>
    <row r="279" spans="1:8" x14ac:dyDescent="0.3">
      <c r="A279" s="35" t="s">
        <v>485</v>
      </c>
      <c r="B279" s="94" t="s">
        <v>486</v>
      </c>
      <c r="C279" s="116"/>
      <c r="D279" s="53">
        <v>0</v>
      </c>
      <c r="E279" s="53">
        <v>0</v>
      </c>
      <c r="F279" s="53">
        <v>0</v>
      </c>
      <c r="G279" s="65">
        <v>0</v>
      </c>
      <c r="H279" s="65">
        <v>0</v>
      </c>
    </row>
    <row r="280" spans="1:8" x14ac:dyDescent="0.3">
      <c r="A280" s="35" t="s">
        <v>487</v>
      </c>
      <c r="B280" s="94" t="s">
        <v>516</v>
      </c>
      <c r="C280" s="116">
        <f>C281+C282+C283</f>
        <v>0</v>
      </c>
      <c r="D280" s="116">
        <f t="shared" ref="D280:H280" si="88">D281+D282+D283</f>
        <v>0</v>
      </c>
      <c r="E280" s="116">
        <f t="shared" si="88"/>
        <v>0</v>
      </c>
      <c r="F280" s="116">
        <f t="shared" si="88"/>
        <v>0</v>
      </c>
      <c r="G280" s="116">
        <f t="shared" si="88"/>
        <v>0</v>
      </c>
      <c r="H280" s="116">
        <f t="shared" si="88"/>
        <v>0</v>
      </c>
    </row>
    <row r="281" spans="1:8" x14ac:dyDescent="0.3">
      <c r="A281" s="35" t="s">
        <v>488</v>
      </c>
      <c r="B281" s="95" t="s">
        <v>489</v>
      </c>
      <c r="C281" s="88"/>
      <c r="D281" s="53">
        <v>0</v>
      </c>
      <c r="E281" s="53">
        <v>0</v>
      </c>
      <c r="F281" s="53">
        <v>0</v>
      </c>
      <c r="G281" s="59">
        <v>0</v>
      </c>
      <c r="H281" s="59">
        <v>0</v>
      </c>
    </row>
    <row r="282" spans="1:8" x14ac:dyDescent="0.3">
      <c r="A282" s="35" t="s">
        <v>490</v>
      </c>
      <c r="B282" s="95" t="s">
        <v>491</v>
      </c>
      <c r="C282" s="88"/>
      <c r="D282" s="53">
        <v>0</v>
      </c>
      <c r="E282" s="53">
        <v>0</v>
      </c>
      <c r="F282" s="53">
        <v>0</v>
      </c>
      <c r="G282" s="59">
        <v>0</v>
      </c>
      <c r="H282" s="59">
        <v>0</v>
      </c>
    </row>
    <row r="283" spans="1:8" x14ac:dyDescent="0.3">
      <c r="A283" s="35" t="s">
        <v>492</v>
      </c>
      <c r="B283" s="95" t="s">
        <v>486</v>
      </c>
      <c r="C283" s="88"/>
      <c r="D283" s="53">
        <v>0</v>
      </c>
      <c r="E283" s="53">
        <v>0</v>
      </c>
      <c r="F283" s="53">
        <v>0</v>
      </c>
      <c r="G283" s="59">
        <v>0</v>
      </c>
      <c r="H283" s="59">
        <v>0</v>
      </c>
    </row>
    <row r="284" spans="1:8" x14ac:dyDescent="0.3">
      <c r="A284" s="35" t="s">
        <v>493</v>
      </c>
      <c r="B284" s="94" t="s">
        <v>494</v>
      </c>
      <c r="C284" s="116">
        <f>C285</f>
        <v>0</v>
      </c>
      <c r="D284" s="116">
        <f t="shared" ref="D284:H285" si="89">D285</f>
        <v>0</v>
      </c>
      <c r="E284" s="116">
        <f t="shared" si="89"/>
        <v>0</v>
      </c>
      <c r="F284" s="116">
        <f t="shared" si="89"/>
        <v>0</v>
      </c>
      <c r="G284" s="116">
        <f t="shared" si="89"/>
        <v>0</v>
      </c>
      <c r="H284" s="116">
        <f t="shared" si="89"/>
        <v>0</v>
      </c>
    </row>
    <row r="285" spans="1:8" x14ac:dyDescent="0.3">
      <c r="A285" s="35" t="s">
        <v>495</v>
      </c>
      <c r="B285" s="94" t="s">
        <v>217</v>
      </c>
      <c r="C285" s="116">
        <f>C286</f>
        <v>0</v>
      </c>
      <c r="D285" s="116">
        <f t="shared" si="89"/>
        <v>0</v>
      </c>
      <c r="E285" s="116">
        <f t="shared" si="89"/>
        <v>0</v>
      </c>
      <c r="F285" s="116">
        <f t="shared" si="89"/>
        <v>0</v>
      </c>
      <c r="G285" s="116">
        <f t="shared" si="89"/>
        <v>0</v>
      </c>
      <c r="H285" s="116">
        <f t="shared" si="89"/>
        <v>0</v>
      </c>
    </row>
    <row r="286" spans="1:8" ht="30" x14ac:dyDescent="0.3">
      <c r="A286" s="35" t="s">
        <v>496</v>
      </c>
      <c r="B286" s="94" t="s">
        <v>229</v>
      </c>
      <c r="C286" s="116">
        <f>C289</f>
        <v>0</v>
      </c>
      <c r="D286" s="116">
        <f t="shared" ref="D286:H286" si="90">D289</f>
        <v>0</v>
      </c>
      <c r="E286" s="116">
        <f t="shared" si="90"/>
        <v>0</v>
      </c>
      <c r="F286" s="116">
        <f t="shared" si="90"/>
        <v>0</v>
      </c>
      <c r="G286" s="116">
        <f t="shared" si="90"/>
        <v>0</v>
      </c>
      <c r="H286" s="116">
        <f t="shared" si="90"/>
        <v>0</v>
      </c>
    </row>
    <row r="287" spans="1:8" x14ac:dyDescent="0.3">
      <c r="A287" s="35" t="s">
        <v>497</v>
      </c>
      <c r="B287" s="94" t="s">
        <v>242</v>
      </c>
      <c r="C287" s="116">
        <f t="shared" ref="C287:H292" si="91">C288</f>
        <v>0</v>
      </c>
      <c r="D287" s="116">
        <f t="shared" si="91"/>
        <v>0</v>
      </c>
      <c r="E287" s="116">
        <f t="shared" si="91"/>
        <v>0</v>
      </c>
      <c r="F287" s="116">
        <f t="shared" si="91"/>
        <v>0</v>
      </c>
      <c r="G287" s="116">
        <f t="shared" si="91"/>
        <v>0</v>
      </c>
      <c r="H287" s="116">
        <f t="shared" si="91"/>
        <v>0</v>
      </c>
    </row>
    <row r="288" spans="1:8" x14ac:dyDescent="0.3">
      <c r="A288" s="35" t="s">
        <v>498</v>
      </c>
      <c r="B288" s="94" t="s">
        <v>217</v>
      </c>
      <c r="C288" s="116">
        <f t="shared" si="91"/>
        <v>0</v>
      </c>
      <c r="D288" s="116">
        <f t="shared" si="91"/>
        <v>0</v>
      </c>
      <c r="E288" s="116">
        <f t="shared" si="91"/>
        <v>0</v>
      </c>
      <c r="F288" s="116">
        <f t="shared" si="91"/>
        <v>0</v>
      </c>
      <c r="G288" s="116">
        <f t="shared" si="91"/>
        <v>0</v>
      </c>
      <c r="H288" s="116">
        <f t="shared" si="91"/>
        <v>0</v>
      </c>
    </row>
    <row r="289" spans="1:8" ht="30" x14ac:dyDescent="0.3">
      <c r="A289" s="35" t="s">
        <v>499</v>
      </c>
      <c r="B289" s="95" t="s">
        <v>229</v>
      </c>
      <c r="C289" s="116">
        <f t="shared" si="91"/>
        <v>0</v>
      </c>
      <c r="D289" s="116">
        <f t="shared" si="91"/>
        <v>0</v>
      </c>
      <c r="E289" s="116">
        <f t="shared" si="91"/>
        <v>0</v>
      </c>
      <c r="F289" s="116">
        <f t="shared" si="91"/>
        <v>0</v>
      </c>
      <c r="G289" s="116">
        <f t="shared" si="91"/>
        <v>0</v>
      </c>
      <c r="H289" s="116">
        <f t="shared" si="91"/>
        <v>0</v>
      </c>
    </row>
    <row r="290" spans="1:8" x14ac:dyDescent="0.3">
      <c r="A290" s="35" t="s">
        <v>500</v>
      </c>
      <c r="B290" s="94" t="s">
        <v>516</v>
      </c>
      <c r="C290" s="116">
        <f t="shared" si="91"/>
        <v>0</v>
      </c>
      <c r="D290" s="116">
        <f t="shared" si="91"/>
        <v>0</v>
      </c>
      <c r="E290" s="116">
        <f t="shared" si="91"/>
        <v>0</v>
      </c>
      <c r="F290" s="116">
        <f t="shared" si="91"/>
        <v>0</v>
      </c>
      <c r="G290" s="116">
        <f t="shared" si="91"/>
        <v>0</v>
      </c>
      <c r="H290" s="116">
        <f t="shared" si="91"/>
        <v>0</v>
      </c>
    </row>
    <row r="291" spans="1:8" x14ac:dyDescent="0.3">
      <c r="A291" s="35" t="s">
        <v>501</v>
      </c>
      <c r="B291" s="94" t="s">
        <v>491</v>
      </c>
      <c r="C291" s="116">
        <f t="shared" si="91"/>
        <v>0</v>
      </c>
      <c r="D291" s="116">
        <f t="shared" si="91"/>
        <v>0</v>
      </c>
      <c r="E291" s="116">
        <f t="shared" si="91"/>
        <v>0</v>
      </c>
      <c r="F291" s="116">
        <f t="shared" si="91"/>
        <v>0</v>
      </c>
      <c r="G291" s="116">
        <f t="shared" si="91"/>
        <v>0</v>
      </c>
      <c r="H291" s="116">
        <f t="shared" si="91"/>
        <v>0</v>
      </c>
    </row>
    <row r="292" spans="1:8" x14ac:dyDescent="0.3">
      <c r="A292" s="35" t="s">
        <v>502</v>
      </c>
      <c r="B292" s="94" t="s">
        <v>503</v>
      </c>
      <c r="C292" s="116">
        <f t="shared" si="91"/>
        <v>0</v>
      </c>
      <c r="D292" s="116">
        <f t="shared" si="91"/>
        <v>0</v>
      </c>
      <c r="E292" s="116">
        <f t="shared" si="91"/>
        <v>0</v>
      </c>
      <c r="F292" s="116">
        <f t="shared" si="91"/>
        <v>0</v>
      </c>
      <c r="G292" s="116">
        <f t="shared" si="91"/>
        <v>0</v>
      </c>
      <c r="H292" s="116">
        <f t="shared" si="91"/>
        <v>0</v>
      </c>
    </row>
    <row r="293" spans="1:8" x14ac:dyDescent="0.3">
      <c r="A293" s="35" t="s">
        <v>504</v>
      </c>
      <c r="B293" s="95" t="s">
        <v>505</v>
      </c>
      <c r="C293" s="88"/>
      <c r="D293" s="53">
        <v>0</v>
      </c>
      <c r="E293" s="53">
        <v>0</v>
      </c>
      <c r="F293" s="53">
        <v>0</v>
      </c>
      <c r="G293" s="59">
        <v>0</v>
      </c>
      <c r="H293" s="59">
        <v>0</v>
      </c>
    </row>
    <row r="295" spans="1:8" x14ac:dyDescent="0.3">
      <c r="B295" s="152" t="s">
        <v>523</v>
      </c>
      <c r="C295" s="152"/>
      <c r="D295" s="152" t="s">
        <v>524</v>
      </c>
      <c r="E295" s="152"/>
    </row>
    <row r="296" spans="1:8" x14ac:dyDescent="0.3">
      <c r="B296" s="152"/>
      <c r="C296" s="152"/>
      <c r="D296" s="152"/>
      <c r="E296" s="152"/>
    </row>
  </sheetData>
  <protectedRanges>
    <protectedRange sqref="B2:B3 C1:C3" name="Zonă1_1" securityDescriptor="O:WDG:WDD:(A;;CC;;;WD)"/>
    <protectedRange sqref="G144:H145 G45:H50 G69:H69 G37:H40 G164:H166 G61:H65 G80:H84 G53:H56 G203:H203 G133:H137 G25:H33 G35:H35 G99:H105 G91:H93 G111:H112 G95:H96 G114:H115 G117:H118 G120:H121 G123:H124 G126:H127 G147:H148 G150:H151 G158:H161 G168:H171 G183:H185 G209:H213 G139:H141 G153:H156" name="Zonă3"/>
    <protectedRange sqref="B1" name="Zonă1_1_1_1_1_1" securityDescriptor="O:WDG:WDD:(A;;CC;;;WD)"/>
  </protectedRanges>
  <printOptions horizontalCentered="1"/>
  <pageMargins left="0.25" right="0" top="0.21" bottom="0.18" header="0.17" footer="0.17"/>
  <pageSetup scale="60" orientation="portrait" r:id="rId1"/>
  <headerFooter alignWithMargins="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2</vt:i4>
      </vt:variant>
      <vt:variant>
        <vt:lpstr>Named Ranges</vt:lpstr>
      </vt:variant>
      <vt:variant>
        <vt:i4>1</vt:i4>
      </vt:variant>
    </vt:vector>
  </HeadingPairs>
  <TitlesOfParts>
    <vt:vector size="3" baseType="lpstr">
      <vt:lpstr>venituri</vt:lpstr>
      <vt:lpstr>cheltuieli</vt:lpstr>
      <vt:lpstr>venituri!Print_Area</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Geanina NICUTA</dc:creator>
  <cp:lastModifiedBy>find23</cp:lastModifiedBy>
  <cp:lastPrinted>2023-07-12T08:24:51Z</cp:lastPrinted>
  <dcterms:created xsi:type="dcterms:W3CDTF">2023-02-07T08:41:31Z</dcterms:created>
  <dcterms:modified xsi:type="dcterms:W3CDTF">2023-09-20T12:48:31Z</dcterms:modified>
</cp:coreProperties>
</file>